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D:\Skill Training\"/>
    </mc:Choice>
  </mc:AlternateContent>
  <xr:revisionPtr revIDLastSave="0" documentId="13_ncr:1_{30080894-5C61-4E54-B74E-5FCD6EB39397}" xr6:coauthVersionLast="47" xr6:coauthVersionMax="47" xr10:uidLastSave="{00000000-0000-0000-0000-000000000000}"/>
  <bookViews>
    <workbookView xWindow="-110" yWindow="-110" windowWidth="19420" windowHeight="10420" tabRatio="602" xr2:uid="{00000000-000D-0000-FFFF-FFFF00000000}"/>
  </bookViews>
  <sheets>
    <sheet name="Carpentry" sheetId="1" r:id="rId1"/>
    <sheet name="Masonry" sheetId="3" r:id="rId2"/>
    <sheet name="Concreting" sheetId="5" r:id="rId3"/>
    <sheet name="Reinforcement" sheetId="6" r:id="rId4"/>
    <sheet name="Block work-Plaster" sheetId="2" r:id="rId5"/>
    <sheet name="Tiling" sheetId="7" r:id="rId6"/>
  </sheets>
  <definedNames>
    <definedName name="_xlnm.Print_Area" localSheetId="0">Carpentry!$A$1:$H$85</definedName>
    <definedName name="_xlnm.Print_Area" localSheetId="2">Concreting!$A$3:$E$48</definedName>
    <definedName name="_xlnm.Print_Area" localSheetId="3">Reinforcement!$A$3:$E$24</definedName>
  </definedNames>
  <calcPr calcId="181029"/>
</workbook>
</file>

<file path=xl/calcChain.xml><?xml version="1.0" encoding="utf-8"?>
<calcChain xmlns="http://schemas.openxmlformats.org/spreadsheetml/2006/main">
  <c r="I49" i="3" l="1"/>
  <c r="J49" i="3"/>
  <c r="H49" i="3"/>
  <c r="I37" i="5"/>
  <c r="J37" i="5"/>
  <c r="H37" i="5"/>
  <c r="I25" i="6"/>
  <c r="J25" i="6"/>
  <c r="H25" i="6"/>
  <c r="I12" i="7"/>
  <c r="I9" i="7"/>
  <c r="I8" i="7"/>
  <c r="I5" i="7"/>
  <c r="J5" i="7"/>
  <c r="I6" i="7"/>
  <c r="J6" i="7"/>
  <c r="I7" i="7"/>
  <c r="J7" i="7"/>
  <c r="J8" i="7"/>
  <c r="J9" i="7"/>
  <c r="I10" i="7"/>
  <c r="I13" i="7" s="1"/>
  <c r="J10" i="7"/>
  <c r="J13" i="7" s="1"/>
  <c r="I11" i="7"/>
  <c r="J11" i="7"/>
  <c r="J12" i="7"/>
  <c r="J4" i="7"/>
  <c r="I4" i="7"/>
  <c r="I23" i="6"/>
  <c r="J23" i="6"/>
  <c r="J22" i="6"/>
  <c r="J21" i="6"/>
  <c r="H18" i="6"/>
  <c r="H17" i="6"/>
  <c r="H12" i="6"/>
  <c r="H13" i="6"/>
  <c r="H14" i="6"/>
  <c r="H15" i="6"/>
  <c r="H11" i="6"/>
  <c r="H6" i="6"/>
  <c r="H7" i="6"/>
  <c r="H8" i="6"/>
  <c r="H9" i="6"/>
  <c r="H5" i="6"/>
  <c r="J4" i="5"/>
  <c r="I4" i="5"/>
  <c r="J22" i="5"/>
  <c r="J23" i="5"/>
  <c r="J26" i="5"/>
  <c r="J30" i="5"/>
  <c r="J31" i="5"/>
  <c r="J32" i="5"/>
  <c r="J33" i="5"/>
  <c r="I33" i="5"/>
  <c r="J24" i="5"/>
  <c r="I25" i="5"/>
  <c r="J25" i="5"/>
  <c r="I27" i="5"/>
  <c r="J27" i="5"/>
  <c r="I28" i="5"/>
  <c r="J28" i="5"/>
  <c r="I29" i="5"/>
  <c r="J29" i="5"/>
  <c r="I34" i="5"/>
  <c r="J34" i="5"/>
  <c r="J35" i="5"/>
  <c r="I36" i="5"/>
  <c r="I20" i="5"/>
  <c r="J19" i="5"/>
  <c r="I19" i="5"/>
  <c r="J18" i="5"/>
  <c r="J17" i="5"/>
  <c r="J16" i="5"/>
  <c r="J15" i="5"/>
  <c r="J14" i="5"/>
  <c r="J13" i="5"/>
  <c r="J12" i="5"/>
  <c r="I12" i="5"/>
  <c r="J11" i="5"/>
  <c r="J10" i="5"/>
  <c r="H10" i="5"/>
  <c r="J9" i="5"/>
  <c r="I9" i="5"/>
  <c r="H9" i="5"/>
  <c r="J8" i="5"/>
  <c r="H7" i="5"/>
  <c r="J7" i="5"/>
  <c r="I7" i="5"/>
  <c r="J6" i="5"/>
  <c r="I5" i="5"/>
  <c r="J5" i="5"/>
  <c r="I6" i="5"/>
  <c r="I8" i="5"/>
  <c r="I10" i="5"/>
  <c r="I14" i="5"/>
  <c r="I15" i="5"/>
  <c r="I16" i="5"/>
  <c r="I17" i="5"/>
  <c r="J20" i="5"/>
  <c r="H48" i="3"/>
  <c r="H47" i="3"/>
  <c r="H46" i="3"/>
  <c r="H44" i="3"/>
  <c r="J41" i="3"/>
  <c r="J29" i="3"/>
  <c r="I6" i="3"/>
  <c r="J6" i="3"/>
  <c r="I8" i="3"/>
  <c r="J8" i="3"/>
  <c r="I9" i="3"/>
  <c r="J9" i="3"/>
  <c r="I10" i="3"/>
  <c r="J10" i="3"/>
  <c r="I11" i="3"/>
  <c r="J11" i="3"/>
  <c r="J12" i="3"/>
  <c r="I14" i="3"/>
  <c r="J14" i="3"/>
  <c r="I15" i="3"/>
  <c r="J15" i="3"/>
  <c r="I16" i="3"/>
  <c r="J16" i="3"/>
  <c r="I17" i="3"/>
  <c r="J17" i="3"/>
  <c r="I18" i="3"/>
  <c r="J18" i="3"/>
  <c r="I19" i="3"/>
  <c r="J19" i="3"/>
  <c r="I20" i="3"/>
  <c r="J20" i="3"/>
  <c r="J22" i="3"/>
  <c r="J23" i="3"/>
  <c r="I24" i="3"/>
  <c r="J24" i="3"/>
  <c r="I25" i="3"/>
  <c r="J25" i="3"/>
  <c r="I26" i="3"/>
  <c r="J26" i="3"/>
  <c r="I27" i="3"/>
  <c r="J27" i="3"/>
  <c r="I28" i="3"/>
  <c r="J28" i="3"/>
  <c r="J31" i="3"/>
  <c r="J32" i="3"/>
  <c r="J33" i="3"/>
  <c r="J34" i="3"/>
  <c r="J35" i="3"/>
  <c r="J36" i="3"/>
  <c r="J37" i="3"/>
  <c r="J38" i="3"/>
  <c r="I39" i="3"/>
  <c r="J39" i="3"/>
  <c r="I40" i="3"/>
  <c r="J40" i="3"/>
  <c r="J42" i="3"/>
  <c r="I43" i="3"/>
  <c r="J43" i="3"/>
  <c r="J44" i="3"/>
  <c r="J5" i="3"/>
  <c r="I5" i="3"/>
  <c r="I11" i="2"/>
  <c r="I18" i="2"/>
  <c r="H11" i="2" l="1"/>
  <c r="I12" i="2"/>
  <c r="I13" i="2"/>
  <c r="H14" i="2"/>
  <c r="I14" i="2"/>
  <c r="H15" i="2"/>
  <c r="I15" i="2"/>
  <c r="H16" i="2"/>
  <c r="I16" i="2"/>
  <c r="H17" i="2"/>
  <c r="I17" i="2"/>
  <c r="I19" i="2"/>
  <c r="I20" i="2"/>
  <c r="H21" i="2"/>
  <c r="I21" i="2"/>
  <c r="H22" i="2"/>
  <c r="I22" i="2"/>
  <c r="H23" i="2"/>
  <c r="I23" i="2"/>
  <c r="H24" i="2"/>
  <c r="I24" i="2"/>
  <c r="H25" i="2"/>
  <c r="I25" i="2"/>
  <c r="H26" i="2"/>
  <c r="I26" i="2"/>
  <c r="H27" i="2"/>
  <c r="I27" i="2"/>
  <c r="H28" i="2"/>
  <c r="I28" i="2"/>
  <c r="H29" i="2"/>
  <c r="I29" i="2"/>
  <c r="H30" i="2"/>
  <c r="I30" i="2"/>
  <c r="H31" i="2"/>
  <c r="I32" i="2"/>
  <c r="H33" i="2"/>
  <c r="I33" i="2"/>
  <c r="H34" i="2"/>
  <c r="I34" i="2"/>
  <c r="H35" i="2"/>
  <c r="I36" i="2"/>
  <c r="H37" i="2"/>
  <c r="I37" i="2"/>
  <c r="H38" i="2"/>
  <c r="I38" i="2"/>
  <c r="H39" i="2"/>
  <c r="I40" i="2"/>
  <c r="H41" i="2"/>
  <c r="I41" i="2"/>
  <c r="H42" i="2"/>
  <c r="I43" i="2"/>
  <c r="H44" i="2"/>
  <c r="I44" i="2"/>
  <c r="I10" i="2"/>
  <c r="H10" i="2"/>
  <c r="H6" i="2"/>
  <c r="I6" i="2"/>
  <c r="H7" i="2"/>
  <c r="I7" i="2"/>
  <c r="H8" i="2"/>
  <c r="I8" i="2"/>
  <c r="H5" i="2"/>
  <c r="I5" i="2"/>
  <c r="H66" i="1"/>
  <c r="G66" i="1"/>
  <c r="G67" i="1"/>
  <c r="H67" i="1"/>
  <c r="H68" i="1"/>
  <c r="G68" i="1"/>
  <c r="G33" i="1"/>
  <c r="G35" i="1"/>
  <c r="G36" i="1"/>
  <c r="G37" i="1"/>
  <c r="G38" i="1"/>
  <c r="G40" i="1"/>
  <c r="G41" i="1"/>
  <c r="G44" i="1"/>
  <c r="G45" i="1"/>
  <c r="G47" i="1"/>
  <c r="G48" i="1"/>
  <c r="G50" i="1"/>
  <c r="G52" i="1"/>
  <c r="G53" i="1"/>
  <c r="G54" i="1"/>
  <c r="G56" i="1"/>
  <c r="G57" i="1"/>
  <c r="G59" i="1"/>
  <c r="G61" i="1"/>
  <c r="G62" i="1"/>
  <c r="G63" i="1"/>
  <c r="G64" i="1"/>
  <c r="G65" i="1"/>
  <c r="G32" i="1"/>
  <c r="G30" i="1"/>
  <c r="G29" i="1"/>
  <c r="G6" i="1"/>
  <c r="H6" i="1"/>
  <c r="G7" i="1"/>
  <c r="H7" i="1"/>
  <c r="G8" i="1"/>
  <c r="H8" i="1"/>
  <c r="G9" i="1"/>
  <c r="H9" i="1"/>
  <c r="G10" i="1"/>
  <c r="H10" i="1"/>
  <c r="G11" i="1"/>
  <c r="H11" i="1"/>
  <c r="G12" i="1"/>
  <c r="H12" i="1"/>
  <c r="G13" i="1"/>
  <c r="H13" i="1"/>
  <c r="G14" i="1"/>
  <c r="H14" i="1"/>
  <c r="G15" i="1"/>
  <c r="H15" i="1"/>
  <c r="G16" i="1"/>
  <c r="H16" i="1"/>
  <c r="G17" i="1"/>
  <c r="H17" i="1"/>
  <c r="G18" i="1"/>
  <c r="H18" i="1"/>
  <c r="G19" i="1"/>
  <c r="H19" i="1"/>
  <c r="G20" i="1"/>
  <c r="H20" i="1"/>
  <c r="G21" i="1"/>
  <c r="H21" i="1"/>
  <c r="G22" i="1"/>
  <c r="H22" i="1"/>
  <c r="G23" i="1"/>
  <c r="H23" i="1"/>
  <c r="G24" i="1"/>
  <c r="H24" i="1"/>
  <c r="G25" i="1"/>
  <c r="H25" i="1"/>
  <c r="G26" i="1"/>
  <c r="H26" i="1"/>
  <c r="G27" i="1"/>
  <c r="H27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2" i="1"/>
  <c r="H63" i="1"/>
  <c r="H64" i="1"/>
  <c r="H65" i="1"/>
  <c r="G4" i="1"/>
  <c r="H4" i="1"/>
  <c r="H5" i="1"/>
  <c r="G5" i="1"/>
  <c r="H45" i="2" l="1"/>
  <c r="I45" i="2"/>
  <c r="H69" i="1"/>
  <c r="G69" i="1"/>
</calcChain>
</file>

<file path=xl/sharedStrings.xml><?xml version="1.0" encoding="utf-8"?>
<sst xmlns="http://schemas.openxmlformats.org/spreadsheetml/2006/main" count="789" uniqueCount="302">
  <si>
    <t>Item No.</t>
  </si>
  <si>
    <t>CREW SIZE</t>
  </si>
  <si>
    <t>Formwork to footings</t>
  </si>
  <si>
    <t>Formwork to isolated footings</t>
  </si>
  <si>
    <t>Formwork to rafts</t>
  </si>
  <si>
    <t>Formwork to rafts D&gt;0.75m</t>
  </si>
  <si>
    <t>Formwork to tie beams</t>
  </si>
  <si>
    <t>Formwork to high level  tie beams D&gt;0.45M</t>
  </si>
  <si>
    <t>Formwork to Neck Columns</t>
  </si>
  <si>
    <t>Formwork to U/G Water tank</t>
  </si>
  <si>
    <t>Formwork to basement retaining walls</t>
  </si>
  <si>
    <t>Formwork to columns (small size)</t>
  </si>
  <si>
    <t>Formwork to Columns (large size)</t>
  </si>
  <si>
    <t>Formwork to D/S beam internal (shallow)</t>
  </si>
  <si>
    <t>Formwork to D/S beam external (Deep)</t>
  </si>
  <si>
    <t>Formwork to D/S beam external (Shallow)</t>
  </si>
  <si>
    <t>Formwork to lift walls single core</t>
  </si>
  <si>
    <t>Formwork to lift walls multi core</t>
  </si>
  <si>
    <t>Formwork to slab decking (10ft) hourdi</t>
  </si>
  <si>
    <t>Formwork to slab decking (&gt;10ft) hourdi D/S beams</t>
  </si>
  <si>
    <t>Formwork to slab decking (&gt;10ft) hourdi</t>
  </si>
  <si>
    <t>Formwork to staircase  (non spiral)</t>
  </si>
  <si>
    <t xml:space="preserve">2 CARPENTERS, 1 HELPER </t>
  </si>
  <si>
    <t>MASONARY WORKS</t>
  </si>
  <si>
    <t>Hollow Blockwork (100, 150 &amp; 200 mm)</t>
  </si>
  <si>
    <t>Hollow Blockwork (large panels)</t>
  </si>
  <si>
    <t>Solid blockwork</t>
  </si>
  <si>
    <t>Solid Blockwork as Raft forms</t>
  </si>
  <si>
    <t xml:space="preserve">1 MASON, 1 HELPER </t>
  </si>
  <si>
    <t>PLASTERWORK</t>
  </si>
  <si>
    <t>Plaster (internal), walls final coat</t>
  </si>
  <si>
    <t>Plaster (internal), walls rush coat</t>
  </si>
  <si>
    <t>Plaster (internal), walls mesh</t>
  </si>
  <si>
    <t>Plaster (internal), walls hacking</t>
  </si>
  <si>
    <t>Plaster (internal), walls guide point</t>
  </si>
  <si>
    <t>Plaster (internal), walls corner beads</t>
  </si>
  <si>
    <t xml:space="preserve">2 HELPER </t>
  </si>
  <si>
    <t xml:space="preserve"> 1 HELPER </t>
  </si>
  <si>
    <t xml:space="preserve">1 HELPER </t>
  </si>
  <si>
    <t>CERAMIC WORKS</t>
  </si>
  <si>
    <t>Ceramic tiles to walls by mortar</t>
  </si>
  <si>
    <t>Ceramic tiles to walls, mortar to corridors</t>
  </si>
  <si>
    <t>Ceramic tiles to walls, cut pieces</t>
  </si>
  <si>
    <t>Ceramic tiles to walls grouting</t>
  </si>
  <si>
    <t>Ceramic tiles to walls, by glue</t>
  </si>
  <si>
    <t>Ceramic tiles to walls, corridors, by glue</t>
  </si>
  <si>
    <t>Ceramic tiles to walls, by glue, cut pieces</t>
  </si>
  <si>
    <t>Ceramic tiles to walls, by glue, grouting</t>
  </si>
  <si>
    <t>Ceramic tiles to floors</t>
  </si>
  <si>
    <t>Ceramic tiles to floors in halls</t>
  </si>
  <si>
    <t>Ceramic tiles to floors, cut pieces</t>
  </si>
  <si>
    <t>Ceramic tiles to floors, grouting</t>
  </si>
  <si>
    <t>1 MASON, 1 HELPER</t>
  </si>
  <si>
    <t>1 MASON</t>
  </si>
  <si>
    <t>1HELPER</t>
  </si>
  <si>
    <t>1 HELPER</t>
  </si>
  <si>
    <t>Ceramic skirting by glue</t>
  </si>
  <si>
    <t>Ceramic skirting by glue to halls, corridors</t>
  </si>
  <si>
    <t>TILING WORKS</t>
  </si>
  <si>
    <t>Mosiac / Terrazo tiles to roofs</t>
  </si>
  <si>
    <t>Mosiac / Terrazo tiles to floors</t>
  </si>
  <si>
    <t>Mosiac skirting to halls</t>
  </si>
  <si>
    <t>Mosiac skirting flush / recessed</t>
  </si>
  <si>
    <t>Grouting / sealing to roof / floor tiles</t>
  </si>
  <si>
    <t>KERBING / BLOCK PAVING WORKS</t>
  </si>
  <si>
    <t>Interlock paving on pre prepared sub - base</t>
  </si>
  <si>
    <t>Screed works including preparation</t>
  </si>
  <si>
    <t>MANHOLE/  DRAINAGE CONSTRUCTION</t>
  </si>
  <si>
    <t>Excavation for drains / manholes</t>
  </si>
  <si>
    <t>Backfill to drains / manholes</t>
  </si>
  <si>
    <t>Blockwork to manholes</t>
  </si>
  <si>
    <t>Plaster to manholes</t>
  </si>
  <si>
    <t>Benching to manholes</t>
  </si>
  <si>
    <t>Fix covers to manholes</t>
  </si>
  <si>
    <t>Fix gulley traps</t>
  </si>
  <si>
    <t>Bitumen paint to concrete blockwork surfaces</t>
  </si>
  <si>
    <t>Hacking of concrete surfaces</t>
  </si>
  <si>
    <t>fixing of flexcell sheets</t>
  </si>
  <si>
    <t>pile cutting/dressing</t>
  </si>
  <si>
    <t>pile cutting/dressing (small diameter)</t>
  </si>
  <si>
    <t>Vertical sealant (12 mm)</t>
  </si>
  <si>
    <t>Horizontal sealant (12 mm)</t>
  </si>
  <si>
    <t>Roof preparation for lw concrete</t>
  </si>
  <si>
    <t>Angle fillet fixing</t>
  </si>
  <si>
    <t>Hourdi block shifting and fixing to slab</t>
  </si>
  <si>
    <t>2 HELPER</t>
  </si>
  <si>
    <t>1 CARPENTER</t>
  </si>
  <si>
    <t>MISCELLANEOUS LABOUR WORKS</t>
  </si>
  <si>
    <t>MISCELLANEOUS CARPENTARY  WORKS</t>
  </si>
  <si>
    <t>A/C subframe manufacture / fixing</t>
  </si>
  <si>
    <t>Door subframe manufacture / fixing</t>
  </si>
  <si>
    <t>Water bar fixing</t>
  </si>
  <si>
    <t>Concrete to slabs / beams by crane</t>
  </si>
  <si>
    <t>Concrete to walls / columns, by pump</t>
  </si>
  <si>
    <t>6 MASONS, 18 HELPERS, 1 CARPENTER</t>
  </si>
  <si>
    <t>1 MASON, 10 HELPERS</t>
  </si>
  <si>
    <t>1 MASON, 6 HELPERS, 0.5 OPERATOR</t>
  </si>
  <si>
    <t>4 MASONS, 16 HELPERS, 2 CARPENTERS</t>
  </si>
  <si>
    <t>1 MASON, 12 HELPERS , 0.5 CARPENTER</t>
  </si>
  <si>
    <t>GENERAL LABOUR WORKS</t>
  </si>
  <si>
    <t>Loading mortar to site location</t>
  </si>
  <si>
    <t>Loading ready mix to site location</t>
  </si>
  <si>
    <t>NON TARGET RELATED ACTIVITES</t>
  </si>
  <si>
    <t>Builders work make good chases</t>
  </si>
  <si>
    <t>Site cleaning</t>
  </si>
  <si>
    <t>Repairs to finished works</t>
  </si>
  <si>
    <t>Curing of Substructure works</t>
  </si>
  <si>
    <t>Maintenance of site services</t>
  </si>
  <si>
    <t>Operators for compaction equipment</t>
  </si>
  <si>
    <t>Operators for mixers</t>
  </si>
  <si>
    <t>Watchman</t>
  </si>
  <si>
    <t>Office boy</t>
  </si>
  <si>
    <t>Storekeeper</t>
  </si>
  <si>
    <t>Fix Rebar to footings &amp; tie beams</t>
  </si>
  <si>
    <t>Fix Rebar to walls, columns, beams, solid slabs</t>
  </si>
  <si>
    <t>Fix rebar to ribs of hourdi slab</t>
  </si>
  <si>
    <t xml:space="preserve">Fix rebar to mesh reinforcement </t>
  </si>
  <si>
    <t>Fix rebar to hidden beams</t>
  </si>
  <si>
    <t>1 STEEL FIXER</t>
  </si>
  <si>
    <t>Formwork to balcony parapets</t>
  </si>
  <si>
    <t>Formwork to roof parapets</t>
  </si>
  <si>
    <t>Plaster (external), walls with grooves</t>
  </si>
  <si>
    <t>Plaster (external), walls without grooves</t>
  </si>
  <si>
    <t>Plaster (external), walls rush coat</t>
  </si>
  <si>
    <t>Plaster (external), walls mesh</t>
  </si>
  <si>
    <t>Plaster (external), walls hacking</t>
  </si>
  <si>
    <t>Plaster (external), walls guide points</t>
  </si>
  <si>
    <t>Plaster (external), walls corner beads</t>
  </si>
  <si>
    <t>kerbstonse (Without PCC)</t>
  </si>
  <si>
    <t>Concrete to slabs/beams, by pump</t>
  </si>
  <si>
    <t>Stacking of formwork</t>
  </si>
  <si>
    <t>Haunching to kerb base (Dumpes)</t>
  </si>
  <si>
    <t>P.C.C. Curve kerb base (to curves)</t>
  </si>
  <si>
    <t>PCC to kerb base (Straight line)</t>
  </si>
  <si>
    <t>Haunching ot Kerb Base (Mixing Truck)</t>
  </si>
  <si>
    <t>Unloading reinforcement ((Flat Bed Truck)</t>
  </si>
  <si>
    <t>Loading reinforcement to slab (With Crane)</t>
  </si>
  <si>
    <t>Loading blockwork to site (with Wheel Burrow)</t>
  </si>
  <si>
    <t>Mixing mortar for distribution 0, 3 L mixer</t>
  </si>
  <si>
    <t>Site mixing of ready mix for distribution Hand mix</t>
  </si>
  <si>
    <t>Curing of beams / slabs Hessiant Water</t>
  </si>
  <si>
    <t>2 HELPERS</t>
  </si>
  <si>
    <t>1 MASON + 2 HELPERS</t>
  </si>
  <si>
    <t>2 MIN</t>
  </si>
  <si>
    <t>1/SHIFT</t>
  </si>
  <si>
    <t>Curing of columns (Hessiant Water)</t>
  </si>
  <si>
    <t>Concrete by site mix</t>
  </si>
  <si>
    <t>Concrete to PCC blinding (100 mm thick)</t>
  </si>
  <si>
    <t>1 CARPENTER + 1 HELPER</t>
  </si>
  <si>
    <t>Shutter make column necks</t>
  </si>
  <si>
    <t>Shutter fix column necks</t>
  </si>
  <si>
    <t>Deshutter Column necks</t>
  </si>
  <si>
    <t>Column shutter making</t>
  </si>
  <si>
    <t>Walls shutter fixing</t>
  </si>
  <si>
    <t>Blinding concrete 50 mm (readymix)</t>
  </si>
  <si>
    <t>Blinding concrete 50 mm (sitemix)</t>
  </si>
  <si>
    <t>Concrete column necks</t>
  </si>
  <si>
    <t>Polythene sheet fixing</t>
  </si>
  <si>
    <t>Wall formwork deshuttering</t>
  </si>
  <si>
    <t>Staircase formwork making</t>
  </si>
  <si>
    <t>Staircase formwork deshuttering</t>
  </si>
  <si>
    <t>Drop beams formwork making</t>
  </si>
  <si>
    <t>Drop beams formwork fixing</t>
  </si>
  <si>
    <t>Formwork fixing for sunshades</t>
  </si>
  <si>
    <t>Parapet formwork making</t>
  </si>
  <si>
    <t>Parapets formwork fixing</t>
  </si>
  <si>
    <t>Parapets formwork stripping</t>
  </si>
  <si>
    <t>Fixing of lintle formwork</t>
  </si>
  <si>
    <t>Deshutter lintle formwork</t>
  </si>
  <si>
    <t>Deck formwork fixing</t>
  </si>
  <si>
    <t>Pipe scaffolding erection for slab</t>
  </si>
  <si>
    <t>shutter Fix for pile caps</t>
  </si>
  <si>
    <t>8 HELPER</t>
  </si>
  <si>
    <t>3 MASONS + 6 HELPERS</t>
  </si>
  <si>
    <t>1 MASON + 4 HELPER</t>
  </si>
  <si>
    <t>1 MASON + 8 HELPER</t>
  </si>
  <si>
    <t>1 MASON + 5 HELPER</t>
  </si>
  <si>
    <t>3 MASONS + 6 HELPER</t>
  </si>
  <si>
    <t>Deshutter footings/pile caps</t>
  </si>
  <si>
    <t>Shutter make tie beams</t>
  </si>
  <si>
    <t>shutter fix tie beams</t>
  </si>
  <si>
    <t>Column shutter fixing</t>
  </si>
  <si>
    <t>Column deshuttering</t>
  </si>
  <si>
    <t xml:space="preserve">Walls shutter making </t>
  </si>
  <si>
    <t>De shutter Tie beam shutter</t>
  </si>
  <si>
    <t>Concrete footings &amp; pile caps</t>
  </si>
  <si>
    <t>Concrete tiebeams, ground beams</t>
  </si>
  <si>
    <t>Concrete Ground slab</t>
  </si>
  <si>
    <t>staircase formwork fixing</t>
  </si>
  <si>
    <t>Drop beams formwork stipping</t>
  </si>
  <si>
    <t>suspended slab formwork deshutter</t>
  </si>
  <si>
    <t>suspended slab formwork fixing</t>
  </si>
  <si>
    <t xml:space="preserve">Deck Formwork deshuttering </t>
  </si>
  <si>
    <t>inverted beam shutter fixing</t>
  </si>
  <si>
    <t>Plastering of Arches/Mullians</t>
  </si>
  <si>
    <t>Roof screed 100 mm thick</t>
  </si>
  <si>
    <t>Floor screed 50mm thick</t>
  </si>
  <si>
    <t>Mosiac floor Tiles fixing</t>
  </si>
  <si>
    <t>Marble flooring</t>
  </si>
  <si>
    <t>1 MASON + 1 HELPER</t>
  </si>
  <si>
    <t>Concrete Columns</t>
  </si>
  <si>
    <t>8 HELPERS</t>
  </si>
  <si>
    <t>Concrete suspended slab (pump)</t>
  </si>
  <si>
    <t>Concrete parapets/staircases</t>
  </si>
  <si>
    <t>Steel cutting and bending 18.25 mm</t>
  </si>
  <si>
    <t>Steel cutting and bending 8 - 16 mm</t>
  </si>
  <si>
    <t>EXCAVATION</t>
  </si>
  <si>
    <t>Backfill + levelling</t>
  </si>
  <si>
    <t>2/MIXER</t>
  </si>
  <si>
    <t>1 UNIT</t>
  </si>
  <si>
    <t>ARABTEC 1 / CONSULTANT 1</t>
  </si>
  <si>
    <t>Bitumin painting Bases / piles</t>
  </si>
  <si>
    <t>1 SCAFFOLDER</t>
  </si>
  <si>
    <t>shutter Manufacture for pile caps</t>
  </si>
  <si>
    <t>4 HELPERS</t>
  </si>
  <si>
    <t>4 HELPERS (Flat Bed Truck loads)</t>
  </si>
  <si>
    <t>4 HELPER</t>
  </si>
  <si>
    <t>NON MEASURABLE</t>
  </si>
  <si>
    <t xml:space="preserve">                                                   Page 6 of 7</t>
  </si>
  <si>
    <t xml:space="preserve">Laying of P.V.C. sleeves 4" - 12" </t>
  </si>
  <si>
    <t xml:space="preserve">Shaping of Soil Blinding </t>
  </si>
  <si>
    <t>Protection Board installation</t>
  </si>
  <si>
    <t>De-Shuttering Manholes, square - circular (Timber)</t>
  </si>
  <si>
    <t>Manhole Shutter erection - square or circular(Timber)</t>
  </si>
  <si>
    <t xml:space="preserve">Metal Shutter for Manholes </t>
  </si>
  <si>
    <t>Metal Shutter for Precast Beams</t>
  </si>
  <si>
    <t>2 CARPENTERS + 2 HELPERS</t>
  </si>
  <si>
    <t>Metal Shutter for Pile caps</t>
  </si>
  <si>
    <t>Shaping of sloped earth for blinding for bases including compaction</t>
  </si>
  <si>
    <t>1 MASON + 2 HELPER</t>
  </si>
  <si>
    <t xml:space="preserve">Metal Shutters for Pile cap Beams </t>
  </si>
  <si>
    <t xml:space="preserve">Concrete to precast slabs, beams </t>
  </si>
  <si>
    <t>2 MASONS + 1 HELPER</t>
  </si>
  <si>
    <t>30 X 30</t>
  </si>
  <si>
    <t>40 X 40</t>
  </si>
  <si>
    <t>20 X 20</t>
  </si>
  <si>
    <t>30 X 60</t>
  </si>
  <si>
    <t>10 X 10</t>
  </si>
  <si>
    <t>Area</t>
  </si>
  <si>
    <t>1 Mason, 1 Helper</t>
  </si>
  <si>
    <t xml:space="preserve">1 Mason, 1 Helper </t>
  </si>
  <si>
    <t>2 Mason, 1 Helper</t>
  </si>
  <si>
    <t xml:space="preserve">CERAMIC WORKS </t>
  </si>
  <si>
    <t xml:space="preserve">Floor Screed 25mm thick </t>
  </si>
  <si>
    <t>1 Mason + 1 Helper</t>
  </si>
  <si>
    <t>Standard rate 1 man</t>
  </si>
  <si>
    <t>Sr No.</t>
  </si>
  <si>
    <t>Formwork Item</t>
  </si>
  <si>
    <t>Crew Size</t>
  </si>
  <si>
    <t>Manpower required for the Day</t>
  </si>
  <si>
    <t>Carpenter</t>
  </si>
  <si>
    <t>Helper</t>
  </si>
  <si>
    <t>Output in sqm/hr</t>
  </si>
  <si>
    <t xml:space="preserve">Enter Qty for the day in sqm </t>
  </si>
  <si>
    <t>-</t>
  </si>
  <si>
    <t>Total</t>
  </si>
  <si>
    <t>Enter Working Hours per Day</t>
  </si>
  <si>
    <t>Unit of Measurement</t>
  </si>
  <si>
    <t>No.</t>
  </si>
  <si>
    <t>sqm</t>
  </si>
  <si>
    <t>m</t>
  </si>
  <si>
    <t>cm</t>
  </si>
  <si>
    <t>Nos.</t>
  </si>
  <si>
    <t>Output in unit/hr</t>
  </si>
  <si>
    <t xml:space="preserve">Enter Qty for the day in unit </t>
  </si>
  <si>
    <t>Mason</t>
  </si>
  <si>
    <t>cum</t>
  </si>
  <si>
    <t>Nos</t>
  </si>
  <si>
    <t>kg</t>
  </si>
  <si>
    <t>Reinforcement Fixing For Rebar dia &gt; 16mm</t>
  </si>
  <si>
    <t>Reinforcement Fixing For Rebar dia &lt; 16mm</t>
  </si>
  <si>
    <t>Reinforcement Cutting</t>
  </si>
  <si>
    <t>Barbinder</t>
  </si>
  <si>
    <t>2 STEEL FIXER</t>
  </si>
  <si>
    <r>
      <t>Manual Excavation</t>
    </r>
    <r>
      <rPr>
        <b/>
        <sz val="8"/>
        <rFont val="Arial"/>
        <family val="2"/>
      </rPr>
      <t xml:space="preserve"> </t>
    </r>
  </si>
  <si>
    <t>Kitchen- Floor</t>
  </si>
  <si>
    <t>Corridor- Floor with pattern</t>
  </si>
  <si>
    <t>Bedroom- Floor</t>
  </si>
  <si>
    <t>Store (small area)- Floor</t>
  </si>
  <si>
    <t>Bathroom- Floor</t>
  </si>
  <si>
    <t>Bathroom- Floor + Wall</t>
  </si>
  <si>
    <t>Kitchen- Wall</t>
  </si>
  <si>
    <t>Corridor- Wall</t>
  </si>
  <si>
    <t>Bathroom- Wall</t>
  </si>
  <si>
    <t>Sr. No.</t>
  </si>
  <si>
    <t>Size of Tile (cm x cm)</t>
  </si>
  <si>
    <t xml:space="preserve"> 2 Masons, 1 Helper</t>
  </si>
  <si>
    <t>D</t>
  </si>
  <si>
    <t>U. GR</t>
  </si>
  <si>
    <t>UNDERGROUND</t>
  </si>
  <si>
    <t>DEPTH</t>
  </si>
  <si>
    <t>DECK - SLAB</t>
  </si>
  <si>
    <t>D/S</t>
  </si>
  <si>
    <t>GREATER THAN</t>
  </si>
  <si>
    <t xml:space="preserve">&gt; </t>
  </si>
  <si>
    <t>LESS THAN</t>
  </si>
  <si>
    <t>&lt;</t>
  </si>
  <si>
    <t>Manpower Calculator- Shuttering Works</t>
  </si>
  <si>
    <t>Manpower Calculator- Masonry Works</t>
  </si>
  <si>
    <t>Manpower Calculator- Reinforcement Works</t>
  </si>
  <si>
    <t>Manpower Calculator- Blockwork &amp; Plaster Works</t>
  </si>
  <si>
    <t>Manpower Calculator- Concreting 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</si>
</sst>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u/>
      <sz val="8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sz val="11"/>
      <name val="Arial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9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0" xfId="0" applyFont="1" applyBorder="1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2" fillId="0" borderId="4" xfId="0" applyFont="1" applyFill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vertical="center"/>
    </xf>
    <xf numFmtId="9" fontId="10" fillId="0" borderId="9" xfId="1" applyFont="1" applyBorder="1" applyAlignment="1">
      <alignment vertical="center"/>
    </xf>
    <xf numFmtId="0" fontId="10" fillId="0" borderId="8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3" borderId="19" xfId="0" applyFont="1" applyFill="1" applyBorder="1" applyAlignment="1">
      <alignment horizontal="center" vertical="center" wrapText="1"/>
    </xf>
    <xf numFmtId="0" fontId="12" fillId="0" borderId="0" xfId="0" applyFont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10" fillId="0" borderId="9" xfId="0" applyFont="1" applyFill="1" applyBorder="1" applyAlignment="1">
      <alignment vertical="center"/>
    </xf>
    <xf numFmtId="0" fontId="10" fillId="0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0" fillId="0" borderId="9" xfId="0" applyFont="1" applyBorder="1" applyAlignment="1" applyProtection="1">
      <alignment horizontal="center" vertical="center"/>
      <protection locked="0"/>
    </xf>
    <xf numFmtId="0" fontId="10" fillId="0" borderId="9" xfId="0" applyFont="1" applyFill="1" applyBorder="1" applyAlignment="1" applyProtection="1">
      <alignment horizontal="center" vertical="center"/>
      <protection locked="0"/>
    </xf>
    <xf numFmtId="0" fontId="10" fillId="0" borderId="10" xfId="0" applyFont="1" applyBorder="1" applyAlignment="1">
      <alignment horizontal="center" vertical="center"/>
    </xf>
    <xf numFmtId="0" fontId="12" fillId="3" borderId="2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Alignment="1"/>
    <xf numFmtId="0" fontId="12" fillId="3" borderId="9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10" fillId="0" borderId="9" xfId="0" applyFont="1" applyBorder="1" applyAlignment="1" applyProtection="1">
      <alignment horizontal="center" vertical="center"/>
    </xf>
    <xf numFmtId="0" fontId="12" fillId="3" borderId="9" xfId="0" applyFont="1" applyFill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vertical="center"/>
    </xf>
    <xf numFmtId="0" fontId="10" fillId="0" borderId="9" xfId="0" applyFont="1" applyBorder="1" applyAlignment="1" applyProtection="1">
      <alignment horizontal="left" vertical="center"/>
    </xf>
    <xf numFmtId="0" fontId="12" fillId="0" borderId="0" xfId="0" applyFont="1" applyBorder="1"/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5" xfId="0" applyFont="1" applyBorder="1" applyAlignment="1">
      <alignment vertical="center"/>
    </xf>
    <xf numFmtId="0" fontId="10" fillId="0" borderId="25" xfId="0" applyFont="1" applyBorder="1" applyAlignment="1" applyProtection="1">
      <alignment horizontal="center" vertical="center"/>
      <protection locked="0"/>
    </xf>
    <xf numFmtId="0" fontId="12" fillId="3" borderId="25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right" vertical="center"/>
    </xf>
    <xf numFmtId="0" fontId="13" fillId="2" borderId="24" xfId="0" applyFont="1" applyFill="1" applyBorder="1" applyAlignment="1">
      <alignment horizontal="right" vertical="center"/>
    </xf>
    <xf numFmtId="0" fontId="13" fillId="2" borderId="12" xfId="0" applyFont="1" applyFill="1" applyBorder="1" applyAlignment="1">
      <alignment horizontal="right" vertical="center"/>
    </xf>
    <xf numFmtId="0" fontId="12" fillId="3" borderId="14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2" fillId="3" borderId="2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3" fillId="2" borderId="16" xfId="0" applyFont="1" applyFill="1" applyBorder="1" applyAlignment="1">
      <alignment horizontal="right" vertical="center"/>
    </xf>
    <xf numFmtId="0" fontId="12" fillId="3" borderId="25" xfId="0" applyFont="1" applyFill="1" applyBorder="1" applyAlignment="1" applyProtection="1">
      <alignment horizontal="center" vertical="center" wrapText="1"/>
    </xf>
    <xf numFmtId="0" fontId="12" fillId="3" borderId="9" xfId="0" applyFont="1" applyFill="1" applyBorder="1" applyAlignment="1" applyProtection="1">
      <alignment horizontal="center" vertical="center" wrapText="1"/>
    </xf>
    <xf numFmtId="0" fontId="13" fillId="2" borderId="11" xfId="0" applyFont="1" applyFill="1" applyBorder="1" applyAlignment="1" applyProtection="1">
      <alignment horizontal="right" vertical="center"/>
    </xf>
    <xf numFmtId="0" fontId="13" fillId="2" borderId="24" xfId="0" applyFont="1" applyFill="1" applyBorder="1" applyAlignment="1" applyProtection="1">
      <alignment horizontal="right" vertical="center"/>
    </xf>
    <xf numFmtId="0" fontId="13" fillId="2" borderId="10" xfId="0" applyFont="1" applyFill="1" applyBorder="1" applyAlignment="1" applyProtection="1">
      <alignment horizontal="right" vertical="center"/>
    </xf>
    <xf numFmtId="0" fontId="13" fillId="2" borderId="3" xfId="0" applyFont="1" applyFill="1" applyBorder="1" applyAlignment="1" applyProtection="1">
      <alignment horizontal="right" vertical="center"/>
    </xf>
    <xf numFmtId="0" fontId="10" fillId="0" borderId="25" xfId="0" applyFont="1" applyBorder="1" applyAlignment="1" applyProtection="1">
      <alignment horizontal="center" vertical="center"/>
      <protection hidden="1"/>
    </xf>
    <xf numFmtId="0" fontId="10" fillId="0" borderId="9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5" fillId="0" borderId="0" xfId="0" applyFont="1" applyAlignment="1" applyProtection="1">
      <alignment horizontal="center" vertical="center"/>
      <protection hidden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2117217</xdr:colOff>
      <xdr:row>0</xdr:row>
      <xdr:rowOff>514350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9EC932-0365-424C-B8C2-DFDEB3FEAA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02992" cy="5143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2107692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8E9AA5-7DE6-47E3-A520-76DFE92D2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02992" cy="5143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1879092</xdr:colOff>
      <xdr:row>0</xdr:row>
      <xdr:rowOff>514350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728C60-1E16-4FC5-9EF0-9D4BA4D608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02992" cy="5143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4</xdr:row>
      <xdr:rowOff>0</xdr:rowOff>
    </xdr:from>
    <xdr:to>
      <xdr:col>5</xdr:col>
      <xdr:colOff>0</xdr:colOff>
      <xdr:row>9</xdr:row>
      <xdr:rowOff>0</xdr:rowOff>
    </xdr:to>
    <xdr:sp macro="" textlink="">
      <xdr:nvSpPr>
        <xdr:cNvPr id="5137" name="AutoShape 4">
          <a:extLst>
            <a:ext uri="{FF2B5EF4-FFF2-40B4-BE49-F238E27FC236}">
              <a16:creationId xmlns:a16="http://schemas.microsoft.com/office/drawing/2014/main" id="{00000000-0008-0000-0400-000011140000}"/>
            </a:ext>
          </a:extLst>
        </xdr:cNvPr>
        <xdr:cNvSpPr>
          <a:spLocks/>
        </xdr:cNvSpPr>
      </xdr:nvSpPr>
      <xdr:spPr bwMode="auto">
        <a:xfrm>
          <a:off x="7562850" y="1885950"/>
          <a:ext cx="0" cy="809625"/>
        </a:xfrm>
        <a:prstGeom prst="rightBrace">
          <a:avLst>
            <a:gd name="adj1" fmla="val -2147483648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7</xdr:col>
      <xdr:colOff>504825</xdr:colOff>
      <xdr:row>10</xdr:row>
      <xdr:rowOff>57150</xdr:rowOff>
    </xdr:from>
    <xdr:to>
      <xdr:col>7</xdr:col>
      <xdr:colOff>504825</xdr:colOff>
      <xdr:row>10</xdr:row>
      <xdr:rowOff>57150</xdr:rowOff>
    </xdr:to>
    <xdr:sp macro="" textlink="">
      <xdr:nvSpPr>
        <xdr:cNvPr id="5138" name="Line 5">
          <a:extLst>
            <a:ext uri="{FF2B5EF4-FFF2-40B4-BE49-F238E27FC236}">
              <a16:creationId xmlns:a16="http://schemas.microsoft.com/office/drawing/2014/main" id="{00000000-0008-0000-0400-000012140000}"/>
            </a:ext>
          </a:extLst>
        </xdr:cNvPr>
        <xdr:cNvSpPr>
          <a:spLocks noChangeShapeType="1"/>
        </xdr:cNvSpPr>
      </xdr:nvSpPr>
      <xdr:spPr bwMode="auto">
        <a:xfrm>
          <a:off x="9286875" y="2914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504825</xdr:colOff>
      <xdr:row>11</xdr:row>
      <xdr:rowOff>57150</xdr:rowOff>
    </xdr:from>
    <xdr:to>
      <xdr:col>7</xdr:col>
      <xdr:colOff>504825</xdr:colOff>
      <xdr:row>11</xdr:row>
      <xdr:rowOff>57150</xdr:rowOff>
    </xdr:to>
    <xdr:sp macro="" textlink="">
      <xdr:nvSpPr>
        <xdr:cNvPr id="8" name="Line 5">
          <a:extLst>
            <a:ext uri="{FF2B5EF4-FFF2-40B4-BE49-F238E27FC236}">
              <a16:creationId xmlns:a16="http://schemas.microsoft.com/office/drawing/2014/main" id="{9D36925B-CDE8-4625-AC4B-9F6C2D7E8A67}"/>
            </a:ext>
          </a:extLst>
        </xdr:cNvPr>
        <xdr:cNvSpPr>
          <a:spLocks noChangeShapeType="1"/>
        </xdr:cNvSpPr>
      </xdr:nvSpPr>
      <xdr:spPr bwMode="auto">
        <a:xfrm>
          <a:off x="9058275" y="19240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504825</xdr:colOff>
      <xdr:row>12</xdr:row>
      <xdr:rowOff>57150</xdr:rowOff>
    </xdr:from>
    <xdr:to>
      <xdr:col>7</xdr:col>
      <xdr:colOff>504825</xdr:colOff>
      <xdr:row>12</xdr:row>
      <xdr:rowOff>57150</xdr:rowOff>
    </xdr:to>
    <xdr:sp macro="" textlink="">
      <xdr:nvSpPr>
        <xdr:cNvPr id="9" name="Line 5">
          <a:extLst>
            <a:ext uri="{FF2B5EF4-FFF2-40B4-BE49-F238E27FC236}">
              <a16:creationId xmlns:a16="http://schemas.microsoft.com/office/drawing/2014/main" id="{C7B1E0A1-C8E3-409F-9467-2C2EB666F356}"/>
            </a:ext>
          </a:extLst>
        </xdr:cNvPr>
        <xdr:cNvSpPr>
          <a:spLocks noChangeShapeType="1"/>
        </xdr:cNvSpPr>
      </xdr:nvSpPr>
      <xdr:spPr bwMode="auto">
        <a:xfrm>
          <a:off x="9058275" y="19240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504825</xdr:colOff>
      <xdr:row>13</xdr:row>
      <xdr:rowOff>57150</xdr:rowOff>
    </xdr:from>
    <xdr:to>
      <xdr:col>7</xdr:col>
      <xdr:colOff>504825</xdr:colOff>
      <xdr:row>13</xdr:row>
      <xdr:rowOff>57150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2F05840D-94DF-4413-A77F-90A1E0214F37}"/>
            </a:ext>
          </a:extLst>
        </xdr:cNvPr>
        <xdr:cNvSpPr>
          <a:spLocks noChangeShapeType="1"/>
        </xdr:cNvSpPr>
      </xdr:nvSpPr>
      <xdr:spPr bwMode="auto">
        <a:xfrm>
          <a:off x="9058275" y="19240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504825</xdr:colOff>
      <xdr:row>14</xdr:row>
      <xdr:rowOff>57150</xdr:rowOff>
    </xdr:from>
    <xdr:to>
      <xdr:col>7</xdr:col>
      <xdr:colOff>504825</xdr:colOff>
      <xdr:row>14</xdr:row>
      <xdr:rowOff>57150</xdr:rowOff>
    </xdr:to>
    <xdr:sp macro="" textlink="">
      <xdr:nvSpPr>
        <xdr:cNvPr id="11" name="Line 5">
          <a:extLst>
            <a:ext uri="{FF2B5EF4-FFF2-40B4-BE49-F238E27FC236}">
              <a16:creationId xmlns:a16="http://schemas.microsoft.com/office/drawing/2014/main" id="{614321C4-6136-473A-A905-5FBEB4E4A0DD}"/>
            </a:ext>
          </a:extLst>
        </xdr:cNvPr>
        <xdr:cNvSpPr>
          <a:spLocks noChangeShapeType="1"/>
        </xdr:cNvSpPr>
      </xdr:nvSpPr>
      <xdr:spPr bwMode="auto">
        <a:xfrm>
          <a:off x="9058275" y="19240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504825</xdr:colOff>
      <xdr:row>15</xdr:row>
      <xdr:rowOff>57150</xdr:rowOff>
    </xdr:from>
    <xdr:to>
      <xdr:col>7</xdr:col>
      <xdr:colOff>504825</xdr:colOff>
      <xdr:row>15</xdr:row>
      <xdr:rowOff>57150</xdr:rowOff>
    </xdr:to>
    <xdr:sp macro="" textlink="">
      <xdr:nvSpPr>
        <xdr:cNvPr id="12" name="Line 5">
          <a:extLst>
            <a:ext uri="{FF2B5EF4-FFF2-40B4-BE49-F238E27FC236}">
              <a16:creationId xmlns:a16="http://schemas.microsoft.com/office/drawing/2014/main" id="{9551EF8C-58B6-4573-A6EA-4C4ACACBE222}"/>
            </a:ext>
          </a:extLst>
        </xdr:cNvPr>
        <xdr:cNvSpPr>
          <a:spLocks noChangeShapeType="1"/>
        </xdr:cNvSpPr>
      </xdr:nvSpPr>
      <xdr:spPr bwMode="auto">
        <a:xfrm>
          <a:off x="9058275" y="19240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504825</xdr:colOff>
      <xdr:row>16</xdr:row>
      <xdr:rowOff>57150</xdr:rowOff>
    </xdr:from>
    <xdr:to>
      <xdr:col>7</xdr:col>
      <xdr:colOff>504825</xdr:colOff>
      <xdr:row>16</xdr:row>
      <xdr:rowOff>57150</xdr:rowOff>
    </xdr:to>
    <xdr:sp macro="" textlink="">
      <xdr:nvSpPr>
        <xdr:cNvPr id="13" name="Line 5">
          <a:extLst>
            <a:ext uri="{FF2B5EF4-FFF2-40B4-BE49-F238E27FC236}">
              <a16:creationId xmlns:a16="http://schemas.microsoft.com/office/drawing/2014/main" id="{8DDAFFDF-CBA4-4C46-952A-1E9C7C2DA9DA}"/>
            </a:ext>
          </a:extLst>
        </xdr:cNvPr>
        <xdr:cNvSpPr>
          <a:spLocks noChangeShapeType="1"/>
        </xdr:cNvSpPr>
      </xdr:nvSpPr>
      <xdr:spPr bwMode="auto">
        <a:xfrm>
          <a:off x="9058275" y="26479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504825</xdr:colOff>
      <xdr:row>17</xdr:row>
      <xdr:rowOff>57150</xdr:rowOff>
    </xdr:from>
    <xdr:to>
      <xdr:col>7</xdr:col>
      <xdr:colOff>504825</xdr:colOff>
      <xdr:row>17</xdr:row>
      <xdr:rowOff>57150</xdr:rowOff>
    </xdr:to>
    <xdr:sp macro="" textlink="">
      <xdr:nvSpPr>
        <xdr:cNvPr id="14" name="Line 5">
          <a:extLst>
            <a:ext uri="{FF2B5EF4-FFF2-40B4-BE49-F238E27FC236}">
              <a16:creationId xmlns:a16="http://schemas.microsoft.com/office/drawing/2014/main" id="{6D3F48CA-FEB2-4E8E-A6F8-D6132D152450}"/>
            </a:ext>
          </a:extLst>
        </xdr:cNvPr>
        <xdr:cNvSpPr>
          <a:spLocks noChangeShapeType="1"/>
        </xdr:cNvSpPr>
      </xdr:nvSpPr>
      <xdr:spPr bwMode="auto">
        <a:xfrm>
          <a:off x="9058275" y="26479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504825</xdr:colOff>
      <xdr:row>20</xdr:row>
      <xdr:rowOff>57150</xdr:rowOff>
    </xdr:from>
    <xdr:to>
      <xdr:col>7</xdr:col>
      <xdr:colOff>504825</xdr:colOff>
      <xdr:row>20</xdr:row>
      <xdr:rowOff>57150</xdr:rowOff>
    </xdr:to>
    <xdr:sp macro="" textlink="">
      <xdr:nvSpPr>
        <xdr:cNvPr id="15" name="Line 5">
          <a:extLst>
            <a:ext uri="{FF2B5EF4-FFF2-40B4-BE49-F238E27FC236}">
              <a16:creationId xmlns:a16="http://schemas.microsoft.com/office/drawing/2014/main" id="{B1AC1BB8-6DD5-4249-86B0-6A532FAF78B0}"/>
            </a:ext>
          </a:extLst>
        </xdr:cNvPr>
        <xdr:cNvSpPr>
          <a:spLocks noChangeShapeType="1"/>
        </xdr:cNvSpPr>
      </xdr:nvSpPr>
      <xdr:spPr bwMode="auto">
        <a:xfrm>
          <a:off x="9058275" y="26479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504825</xdr:colOff>
      <xdr:row>21</xdr:row>
      <xdr:rowOff>57150</xdr:rowOff>
    </xdr:from>
    <xdr:to>
      <xdr:col>7</xdr:col>
      <xdr:colOff>504825</xdr:colOff>
      <xdr:row>21</xdr:row>
      <xdr:rowOff>57150</xdr:rowOff>
    </xdr:to>
    <xdr:sp macro="" textlink="">
      <xdr:nvSpPr>
        <xdr:cNvPr id="16" name="Line 5">
          <a:extLst>
            <a:ext uri="{FF2B5EF4-FFF2-40B4-BE49-F238E27FC236}">
              <a16:creationId xmlns:a16="http://schemas.microsoft.com/office/drawing/2014/main" id="{62EEA5BC-5A56-4E82-9329-6A9FD8A597EE}"/>
            </a:ext>
          </a:extLst>
        </xdr:cNvPr>
        <xdr:cNvSpPr>
          <a:spLocks noChangeShapeType="1"/>
        </xdr:cNvSpPr>
      </xdr:nvSpPr>
      <xdr:spPr bwMode="auto">
        <a:xfrm>
          <a:off x="9058275" y="26479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504825</xdr:colOff>
      <xdr:row>22</xdr:row>
      <xdr:rowOff>57150</xdr:rowOff>
    </xdr:from>
    <xdr:to>
      <xdr:col>7</xdr:col>
      <xdr:colOff>504825</xdr:colOff>
      <xdr:row>22</xdr:row>
      <xdr:rowOff>57150</xdr:rowOff>
    </xdr:to>
    <xdr:sp macro="" textlink="">
      <xdr:nvSpPr>
        <xdr:cNvPr id="17" name="Line 5">
          <a:extLst>
            <a:ext uri="{FF2B5EF4-FFF2-40B4-BE49-F238E27FC236}">
              <a16:creationId xmlns:a16="http://schemas.microsoft.com/office/drawing/2014/main" id="{3625968B-852F-437F-A81B-D1A9CBA2318C}"/>
            </a:ext>
          </a:extLst>
        </xdr:cNvPr>
        <xdr:cNvSpPr>
          <a:spLocks noChangeShapeType="1"/>
        </xdr:cNvSpPr>
      </xdr:nvSpPr>
      <xdr:spPr bwMode="auto">
        <a:xfrm>
          <a:off x="9058275" y="26479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504825</xdr:colOff>
      <xdr:row>20</xdr:row>
      <xdr:rowOff>57150</xdr:rowOff>
    </xdr:from>
    <xdr:to>
      <xdr:col>9</xdr:col>
      <xdr:colOff>504825</xdr:colOff>
      <xdr:row>20</xdr:row>
      <xdr:rowOff>57150</xdr:rowOff>
    </xdr:to>
    <xdr:sp macro="" textlink="">
      <xdr:nvSpPr>
        <xdr:cNvPr id="18" name="Line 5">
          <a:extLst>
            <a:ext uri="{FF2B5EF4-FFF2-40B4-BE49-F238E27FC236}">
              <a16:creationId xmlns:a16="http://schemas.microsoft.com/office/drawing/2014/main" id="{A8AA5476-2F4D-4C0E-BCB9-EB97174769BC}"/>
            </a:ext>
          </a:extLst>
        </xdr:cNvPr>
        <xdr:cNvSpPr>
          <a:spLocks noChangeShapeType="1"/>
        </xdr:cNvSpPr>
      </xdr:nvSpPr>
      <xdr:spPr bwMode="auto">
        <a:xfrm>
          <a:off x="9058275" y="320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504825</xdr:colOff>
      <xdr:row>21</xdr:row>
      <xdr:rowOff>57150</xdr:rowOff>
    </xdr:from>
    <xdr:to>
      <xdr:col>9</xdr:col>
      <xdr:colOff>504825</xdr:colOff>
      <xdr:row>21</xdr:row>
      <xdr:rowOff>57150</xdr:rowOff>
    </xdr:to>
    <xdr:sp macro="" textlink="">
      <xdr:nvSpPr>
        <xdr:cNvPr id="19" name="Line 5">
          <a:extLst>
            <a:ext uri="{FF2B5EF4-FFF2-40B4-BE49-F238E27FC236}">
              <a16:creationId xmlns:a16="http://schemas.microsoft.com/office/drawing/2014/main" id="{5D6EF960-19BC-489D-A0EB-88A26DB29558}"/>
            </a:ext>
          </a:extLst>
        </xdr:cNvPr>
        <xdr:cNvSpPr>
          <a:spLocks noChangeShapeType="1"/>
        </xdr:cNvSpPr>
      </xdr:nvSpPr>
      <xdr:spPr bwMode="auto">
        <a:xfrm>
          <a:off x="10639425" y="3752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504825</xdr:colOff>
      <xdr:row>22</xdr:row>
      <xdr:rowOff>57150</xdr:rowOff>
    </xdr:from>
    <xdr:to>
      <xdr:col>9</xdr:col>
      <xdr:colOff>504825</xdr:colOff>
      <xdr:row>22</xdr:row>
      <xdr:rowOff>57150</xdr:rowOff>
    </xdr:to>
    <xdr:sp macro="" textlink="">
      <xdr:nvSpPr>
        <xdr:cNvPr id="20" name="Line 5">
          <a:extLst>
            <a:ext uri="{FF2B5EF4-FFF2-40B4-BE49-F238E27FC236}">
              <a16:creationId xmlns:a16="http://schemas.microsoft.com/office/drawing/2014/main" id="{889B11F0-2B31-4F22-9F4A-E89643DA8ADC}"/>
            </a:ext>
          </a:extLst>
        </xdr:cNvPr>
        <xdr:cNvSpPr>
          <a:spLocks noChangeShapeType="1"/>
        </xdr:cNvSpPr>
      </xdr:nvSpPr>
      <xdr:spPr bwMode="auto">
        <a:xfrm>
          <a:off x="10639425" y="3752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504825</xdr:colOff>
      <xdr:row>20</xdr:row>
      <xdr:rowOff>57150</xdr:rowOff>
    </xdr:from>
    <xdr:to>
      <xdr:col>8</xdr:col>
      <xdr:colOff>504825</xdr:colOff>
      <xdr:row>20</xdr:row>
      <xdr:rowOff>57150</xdr:rowOff>
    </xdr:to>
    <xdr:sp macro="" textlink="">
      <xdr:nvSpPr>
        <xdr:cNvPr id="21" name="Line 5">
          <a:extLst>
            <a:ext uri="{FF2B5EF4-FFF2-40B4-BE49-F238E27FC236}">
              <a16:creationId xmlns:a16="http://schemas.microsoft.com/office/drawing/2014/main" id="{A9E407E8-F4C1-43FF-AA73-57280B5B728F}"/>
            </a:ext>
          </a:extLst>
        </xdr:cNvPr>
        <xdr:cNvSpPr>
          <a:spLocks noChangeShapeType="1"/>
        </xdr:cNvSpPr>
      </xdr:nvSpPr>
      <xdr:spPr bwMode="auto">
        <a:xfrm>
          <a:off x="10639425" y="3752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504825</xdr:colOff>
      <xdr:row>21</xdr:row>
      <xdr:rowOff>57150</xdr:rowOff>
    </xdr:from>
    <xdr:to>
      <xdr:col>8</xdr:col>
      <xdr:colOff>504825</xdr:colOff>
      <xdr:row>21</xdr:row>
      <xdr:rowOff>57150</xdr:rowOff>
    </xdr:to>
    <xdr:sp macro="" textlink="">
      <xdr:nvSpPr>
        <xdr:cNvPr id="22" name="Line 5">
          <a:extLst>
            <a:ext uri="{FF2B5EF4-FFF2-40B4-BE49-F238E27FC236}">
              <a16:creationId xmlns:a16="http://schemas.microsoft.com/office/drawing/2014/main" id="{31976DE0-C956-4D76-884F-A9741383B4BA}"/>
            </a:ext>
          </a:extLst>
        </xdr:cNvPr>
        <xdr:cNvSpPr>
          <a:spLocks noChangeShapeType="1"/>
        </xdr:cNvSpPr>
      </xdr:nvSpPr>
      <xdr:spPr bwMode="auto">
        <a:xfrm>
          <a:off x="10639425" y="3752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504825</xdr:colOff>
      <xdr:row>22</xdr:row>
      <xdr:rowOff>57150</xdr:rowOff>
    </xdr:from>
    <xdr:to>
      <xdr:col>8</xdr:col>
      <xdr:colOff>504825</xdr:colOff>
      <xdr:row>22</xdr:row>
      <xdr:rowOff>57150</xdr:rowOff>
    </xdr:to>
    <xdr:sp macro="" textlink="">
      <xdr:nvSpPr>
        <xdr:cNvPr id="23" name="Line 5">
          <a:extLst>
            <a:ext uri="{FF2B5EF4-FFF2-40B4-BE49-F238E27FC236}">
              <a16:creationId xmlns:a16="http://schemas.microsoft.com/office/drawing/2014/main" id="{F71ABA45-0547-4DC3-B16A-F4F49A19028B}"/>
            </a:ext>
          </a:extLst>
        </xdr:cNvPr>
        <xdr:cNvSpPr>
          <a:spLocks noChangeShapeType="1"/>
        </xdr:cNvSpPr>
      </xdr:nvSpPr>
      <xdr:spPr bwMode="auto">
        <a:xfrm>
          <a:off x="10639425" y="3752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1879092</xdr:colOff>
      <xdr:row>0</xdr:row>
      <xdr:rowOff>514350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0A5D4213-95A7-4A05-9E2A-86ABF37383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02992" cy="5143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2117217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F2574D-D3A5-43BA-9CFF-F9B2503D5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02992" cy="5143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994525</xdr:colOff>
      <xdr:row>0</xdr:row>
      <xdr:rowOff>512193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79D54DA-24FB-4C71-AA44-453C46A4B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02992" cy="5121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1"/>
  <sheetViews>
    <sheetView showGridLines="0" tabSelected="1" zoomScaleNormal="100" zoomScaleSheetLayoutView="100" workbookViewId="0">
      <selection sqref="A1:H1"/>
    </sheetView>
  </sheetViews>
  <sheetFormatPr defaultColWidth="0" defaultRowHeight="14" zeroHeight="1" x14ac:dyDescent="0.25"/>
  <cols>
    <col min="1" max="1" width="7.26953125" style="11" bestFit="1" customWidth="1"/>
    <col min="2" max="2" width="51.54296875" style="11" bestFit="1" customWidth="1"/>
    <col min="3" max="3" width="29.54296875" style="11" hidden="1" customWidth="1"/>
    <col min="4" max="4" width="12.26953125" style="11" hidden="1" customWidth="1"/>
    <col min="5" max="5" width="14.1796875" style="12" bestFit="1" customWidth="1"/>
    <col min="6" max="6" width="15.1796875" style="12" customWidth="1"/>
    <col min="7" max="8" width="11.453125" style="12" customWidth="1"/>
    <col min="9" max="16384" width="9.1796875" style="11" hidden="1"/>
  </cols>
  <sheetData>
    <row r="1" spans="1:8" ht="41.25" customHeight="1" thickBot="1" x14ac:dyDescent="0.3">
      <c r="A1" s="63" t="s">
        <v>297</v>
      </c>
      <c r="B1" s="64"/>
      <c r="C1" s="64"/>
      <c r="D1" s="64"/>
      <c r="E1" s="64"/>
      <c r="F1" s="64"/>
      <c r="G1" s="64"/>
      <c r="H1" s="65"/>
    </row>
    <row r="2" spans="1:8" ht="29.25" customHeight="1" x14ac:dyDescent="0.25">
      <c r="A2" s="61" t="s">
        <v>246</v>
      </c>
      <c r="B2" s="61" t="s">
        <v>247</v>
      </c>
      <c r="C2" s="61" t="s">
        <v>248</v>
      </c>
      <c r="D2" s="61" t="s">
        <v>252</v>
      </c>
      <c r="E2" s="61" t="s">
        <v>253</v>
      </c>
      <c r="F2" s="61" t="s">
        <v>256</v>
      </c>
      <c r="G2" s="61" t="s">
        <v>249</v>
      </c>
      <c r="H2" s="61"/>
    </row>
    <row r="3" spans="1:8" ht="15" customHeight="1" x14ac:dyDescent="0.25">
      <c r="A3" s="62"/>
      <c r="B3" s="62"/>
      <c r="C3" s="62"/>
      <c r="D3" s="62"/>
      <c r="E3" s="62"/>
      <c r="F3" s="62"/>
      <c r="G3" s="48" t="s">
        <v>250</v>
      </c>
      <c r="H3" s="48" t="s">
        <v>251</v>
      </c>
    </row>
    <row r="4" spans="1:8" x14ac:dyDescent="0.25">
      <c r="A4" s="58">
        <v>1</v>
      </c>
      <c r="B4" s="59" t="s">
        <v>2</v>
      </c>
      <c r="C4" s="59" t="s">
        <v>22</v>
      </c>
      <c r="D4" s="57">
        <v>1.2</v>
      </c>
      <c r="E4" s="60"/>
      <c r="F4" s="60"/>
      <c r="G4" s="82" t="str">
        <f>IFERROR($E4/($D4*$F4)*2,"-")</f>
        <v>-</v>
      </c>
      <c r="H4" s="82" t="str">
        <f>IFERROR($E4/($D4*$F4)*1,"-")</f>
        <v>-</v>
      </c>
    </row>
    <row r="5" spans="1:8" x14ac:dyDescent="0.25">
      <c r="A5" s="26">
        <v>2</v>
      </c>
      <c r="B5" s="24" t="s">
        <v>3</v>
      </c>
      <c r="C5" s="24" t="s">
        <v>22</v>
      </c>
      <c r="D5" s="23">
        <v>1.6</v>
      </c>
      <c r="E5" s="38"/>
      <c r="F5" s="38"/>
      <c r="G5" s="83" t="str">
        <f>IFERROR($E5/($D5*$F5)*2,"-")</f>
        <v>-</v>
      </c>
      <c r="H5" s="83" t="str">
        <f>IFERROR($E5/($D5*$F5)*1,"-")</f>
        <v>-</v>
      </c>
    </row>
    <row r="6" spans="1:8" x14ac:dyDescent="0.25">
      <c r="A6" s="26">
        <v>3</v>
      </c>
      <c r="B6" s="24" t="s">
        <v>4</v>
      </c>
      <c r="C6" s="24" t="s">
        <v>22</v>
      </c>
      <c r="D6" s="23">
        <v>1.4</v>
      </c>
      <c r="E6" s="38"/>
      <c r="F6" s="38"/>
      <c r="G6" s="83" t="str">
        <f t="shared" ref="G6:G27" si="0">IFERROR($E6/($D6*$F6)*2,"-")</f>
        <v>-</v>
      </c>
      <c r="H6" s="83" t="str">
        <f t="shared" ref="H6:H65" si="1">IFERROR($E6/($D6*$F6)*1,"-")</f>
        <v>-</v>
      </c>
    </row>
    <row r="7" spans="1:8" x14ac:dyDescent="0.25">
      <c r="A7" s="26">
        <v>4</v>
      </c>
      <c r="B7" s="24" t="s">
        <v>5</v>
      </c>
      <c r="C7" s="24" t="s">
        <v>22</v>
      </c>
      <c r="D7" s="23">
        <v>1.8</v>
      </c>
      <c r="E7" s="38"/>
      <c r="F7" s="38"/>
      <c r="G7" s="83" t="str">
        <f t="shared" si="0"/>
        <v>-</v>
      </c>
      <c r="H7" s="83" t="str">
        <f t="shared" si="1"/>
        <v>-</v>
      </c>
    </row>
    <row r="8" spans="1:8" x14ac:dyDescent="0.25">
      <c r="A8" s="26">
        <v>5</v>
      </c>
      <c r="B8" s="24" t="s">
        <v>6</v>
      </c>
      <c r="C8" s="24" t="s">
        <v>22</v>
      </c>
      <c r="D8" s="23">
        <v>1</v>
      </c>
      <c r="E8" s="38"/>
      <c r="F8" s="38"/>
      <c r="G8" s="83" t="str">
        <f t="shared" si="0"/>
        <v>-</v>
      </c>
      <c r="H8" s="83" t="str">
        <f t="shared" si="1"/>
        <v>-</v>
      </c>
    </row>
    <row r="9" spans="1:8" x14ac:dyDescent="0.25">
      <c r="A9" s="26">
        <v>6</v>
      </c>
      <c r="B9" s="24" t="s">
        <v>7</v>
      </c>
      <c r="C9" s="24" t="s">
        <v>22</v>
      </c>
      <c r="D9" s="23">
        <v>1.2</v>
      </c>
      <c r="E9" s="38"/>
      <c r="F9" s="38"/>
      <c r="G9" s="83" t="str">
        <f t="shared" si="0"/>
        <v>-</v>
      </c>
      <c r="H9" s="83" t="str">
        <f t="shared" si="1"/>
        <v>-</v>
      </c>
    </row>
    <row r="10" spans="1:8" x14ac:dyDescent="0.25">
      <c r="A10" s="26">
        <v>7</v>
      </c>
      <c r="B10" s="24" t="s">
        <v>8</v>
      </c>
      <c r="C10" s="25" t="s">
        <v>22</v>
      </c>
      <c r="D10" s="23">
        <v>0.4</v>
      </c>
      <c r="E10" s="38"/>
      <c r="F10" s="38"/>
      <c r="G10" s="83" t="str">
        <f t="shared" si="0"/>
        <v>-</v>
      </c>
      <c r="H10" s="83" t="str">
        <f t="shared" si="1"/>
        <v>-</v>
      </c>
    </row>
    <row r="11" spans="1:8" x14ac:dyDescent="0.25">
      <c r="A11" s="26">
        <v>8</v>
      </c>
      <c r="B11" s="24" t="s">
        <v>9</v>
      </c>
      <c r="C11" s="24" t="s">
        <v>22</v>
      </c>
      <c r="D11" s="23">
        <v>0.6</v>
      </c>
      <c r="E11" s="38"/>
      <c r="F11" s="38"/>
      <c r="G11" s="83" t="str">
        <f t="shared" si="0"/>
        <v>-</v>
      </c>
      <c r="H11" s="83" t="str">
        <f t="shared" si="1"/>
        <v>-</v>
      </c>
    </row>
    <row r="12" spans="1:8" x14ac:dyDescent="0.25">
      <c r="A12" s="26">
        <v>9</v>
      </c>
      <c r="B12" s="24" t="s">
        <v>10</v>
      </c>
      <c r="C12" s="24" t="s">
        <v>22</v>
      </c>
      <c r="D12" s="23">
        <v>0.9</v>
      </c>
      <c r="E12" s="38"/>
      <c r="F12" s="38"/>
      <c r="G12" s="83" t="str">
        <f t="shared" si="0"/>
        <v>-</v>
      </c>
      <c r="H12" s="83" t="str">
        <f t="shared" si="1"/>
        <v>-</v>
      </c>
    </row>
    <row r="13" spans="1:8" x14ac:dyDescent="0.25">
      <c r="A13" s="26">
        <v>10</v>
      </c>
      <c r="B13" s="24" t="s">
        <v>11</v>
      </c>
      <c r="C13" s="24" t="s">
        <v>22</v>
      </c>
      <c r="D13" s="23">
        <v>0.7</v>
      </c>
      <c r="E13" s="38"/>
      <c r="F13" s="38"/>
      <c r="G13" s="83" t="str">
        <f t="shared" si="0"/>
        <v>-</v>
      </c>
      <c r="H13" s="83" t="str">
        <f t="shared" si="1"/>
        <v>-</v>
      </c>
    </row>
    <row r="14" spans="1:8" x14ac:dyDescent="0.25">
      <c r="A14" s="26">
        <v>11</v>
      </c>
      <c r="B14" s="24" t="s">
        <v>12</v>
      </c>
      <c r="C14" s="24" t="s">
        <v>22</v>
      </c>
      <c r="D14" s="23">
        <v>0.9</v>
      </c>
      <c r="E14" s="38"/>
      <c r="F14" s="38"/>
      <c r="G14" s="83" t="str">
        <f t="shared" si="0"/>
        <v>-</v>
      </c>
      <c r="H14" s="83" t="str">
        <f t="shared" si="1"/>
        <v>-</v>
      </c>
    </row>
    <row r="15" spans="1:8" x14ac:dyDescent="0.25">
      <c r="A15" s="26">
        <v>12</v>
      </c>
      <c r="B15" s="24" t="s">
        <v>13</v>
      </c>
      <c r="C15" s="24" t="s">
        <v>22</v>
      </c>
      <c r="D15" s="23">
        <v>0.6</v>
      </c>
      <c r="E15" s="38"/>
      <c r="F15" s="38"/>
      <c r="G15" s="83" t="str">
        <f t="shared" si="0"/>
        <v>-</v>
      </c>
      <c r="H15" s="83" t="str">
        <f t="shared" si="1"/>
        <v>-</v>
      </c>
    </row>
    <row r="16" spans="1:8" x14ac:dyDescent="0.25">
      <c r="A16" s="26">
        <v>13</v>
      </c>
      <c r="B16" s="24" t="s">
        <v>14</v>
      </c>
      <c r="C16" s="24" t="s">
        <v>22</v>
      </c>
      <c r="D16" s="23">
        <v>0.7</v>
      </c>
      <c r="E16" s="38"/>
      <c r="F16" s="38"/>
      <c r="G16" s="83" t="str">
        <f t="shared" si="0"/>
        <v>-</v>
      </c>
      <c r="H16" s="83" t="str">
        <f t="shared" si="1"/>
        <v>-</v>
      </c>
    </row>
    <row r="17" spans="1:8" x14ac:dyDescent="0.25">
      <c r="A17" s="26">
        <v>14</v>
      </c>
      <c r="B17" s="24" t="s">
        <v>15</v>
      </c>
      <c r="C17" s="24" t="s">
        <v>22</v>
      </c>
      <c r="D17" s="23">
        <v>0.4</v>
      </c>
      <c r="E17" s="38"/>
      <c r="F17" s="38"/>
      <c r="G17" s="83" t="str">
        <f t="shared" si="0"/>
        <v>-</v>
      </c>
      <c r="H17" s="83" t="str">
        <f t="shared" si="1"/>
        <v>-</v>
      </c>
    </row>
    <row r="18" spans="1:8" x14ac:dyDescent="0.25">
      <c r="A18" s="26">
        <v>15</v>
      </c>
      <c r="B18" s="24" t="s">
        <v>14</v>
      </c>
      <c r="C18" s="24" t="s">
        <v>22</v>
      </c>
      <c r="D18" s="23">
        <v>0.6</v>
      </c>
      <c r="E18" s="38"/>
      <c r="F18" s="38"/>
      <c r="G18" s="83" t="str">
        <f t="shared" si="0"/>
        <v>-</v>
      </c>
      <c r="H18" s="83" t="str">
        <f t="shared" si="1"/>
        <v>-</v>
      </c>
    </row>
    <row r="19" spans="1:8" x14ac:dyDescent="0.25">
      <c r="A19" s="26">
        <v>16</v>
      </c>
      <c r="B19" s="24" t="s">
        <v>16</v>
      </c>
      <c r="C19" s="24" t="s">
        <v>22</v>
      </c>
      <c r="D19" s="23">
        <v>0.6</v>
      </c>
      <c r="E19" s="38"/>
      <c r="F19" s="38"/>
      <c r="G19" s="83" t="str">
        <f t="shared" si="0"/>
        <v>-</v>
      </c>
      <c r="H19" s="83" t="str">
        <f t="shared" si="1"/>
        <v>-</v>
      </c>
    </row>
    <row r="20" spans="1:8" x14ac:dyDescent="0.25">
      <c r="A20" s="26">
        <v>17</v>
      </c>
      <c r="B20" s="24" t="s">
        <v>17</v>
      </c>
      <c r="C20" s="24" t="s">
        <v>22</v>
      </c>
      <c r="D20" s="23">
        <v>0.8</v>
      </c>
      <c r="E20" s="38"/>
      <c r="F20" s="38"/>
      <c r="G20" s="83" t="str">
        <f t="shared" si="0"/>
        <v>-</v>
      </c>
      <c r="H20" s="83" t="str">
        <f t="shared" si="1"/>
        <v>-</v>
      </c>
    </row>
    <row r="21" spans="1:8" x14ac:dyDescent="0.25">
      <c r="A21" s="26">
        <v>18</v>
      </c>
      <c r="B21" s="24" t="s">
        <v>18</v>
      </c>
      <c r="C21" s="24" t="s">
        <v>22</v>
      </c>
      <c r="D21" s="23">
        <v>1.6</v>
      </c>
      <c r="E21" s="38"/>
      <c r="F21" s="38"/>
      <c r="G21" s="83" t="str">
        <f t="shared" si="0"/>
        <v>-</v>
      </c>
      <c r="H21" s="83" t="str">
        <f t="shared" si="1"/>
        <v>-</v>
      </c>
    </row>
    <row r="22" spans="1:8" x14ac:dyDescent="0.25">
      <c r="A22" s="26">
        <v>19</v>
      </c>
      <c r="B22" s="24" t="s">
        <v>19</v>
      </c>
      <c r="C22" s="24" t="s">
        <v>22</v>
      </c>
      <c r="D22" s="23">
        <v>1.2</v>
      </c>
      <c r="E22" s="38"/>
      <c r="F22" s="38"/>
      <c r="G22" s="83" t="str">
        <f t="shared" si="0"/>
        <v>-</v>
      </c>
      <c r="H22" s="83" t="str">
        <f t="shared" si="1"/>
        <v>-</v>
      </c>
    </row>
    <row r="23" spans="1:8" x14ac:dyDescent="0.25">
      <c r="A23" s="26">
        <v>20</v>
      </c>
      <c r="B23" s="24" t="s">
        <v>20</v>
      </c>
      <c r="C23" s="24" t="s">
        <v>22</v>
      </c>
      <c r="D23" s="23">
        <v>1.2</v>
      </c>
      <c r="E23" s="38"/>
      <c r="F23" s="38"/>
      <c r="G23" s="83" t="str">
        <f t="shared" si="0"/>
        <v>-</v>
      </c>
      <c r="H23" s="83" t="str">
        <f t="shared" si="1"/>
        <v>-</v>
      </c>
    </row>
    <row r="24" spans="1:8" x14ac:dyDescent="0.25">
      <c r="A24" s="26">
        <v>21</v>
      </c>
      <c r="B24" s="24" t="s">
        <v>20</v>
      </c>
      <c r="C24" s="24" t="s">
        <v>22</v>
      </c>
      <c r="D24" s="23">
        <v>1</v>
      </c>
      <c r="E24" s="38"/>
      <c r="F24" s="38"/>
      <c r="G24" s="83" t="str">
        <f t="shared" si="0"/>
        <v>-</v>
      </c>
      <c r="H24" s="83" t="str">
        <f t="shared" si="1"/>
        <v>-</v>
      </c>
    </row>
    <row r="25" spans="1:8" x14ac:dyDescent="0.25">
      <c r="A25" s="26">
        <v>22</v>
      </c>
      <c r="B25" s="24" t="s">
        <v>21</v>
      </c>
      <c r="C25" s="24" t="s">
        <v>22</v>
      </c>
      <c r="D25" s="23">
        <v>0.4</v>
      </c>
      <c r="E25" s="38"/>
      <c r="F25" s="38"/>
      <c r="G25" s="83" t="str">
        <f t="shared" si="0"/>
        <v>-</v>
      </c>
      <c r="H25" s="83" t="str">
        <f t="shared" si="1"/>
        <v>-</v>
      </c>
    </row>
    <row r="26" spans="1:8" x14ac:dyDescent="0.25">
      <c r="A26" s="26">
        <v>23</v>
      </c>
      <c r="B26" s="24" t="s">
        <v>119</v>
      </c>
      <c r="C26" s="24" t="s">
        <v>22</v>
      </c>
      <c r="D26" s="23">
        <v>0.6</v>
      </c>
      <c r="E26" s="38"/>
      <c r="F26" s="38"/>
      <c r="G26" s="83" t="str">
        <f t="shared" si="0"/>
        <v>-</v>
      </c>
      <c r="H26" s="83" t="str">
        <f t="shared" si="1"/>
        <v>-</v>
      </c>
    </row>
    <row r="27" spans="1:8" x14ac:dyDescent="0.25">
      <c r="A27" s="26">
        <v>24</v>
      </c>
      <c r="B27" s="24" t="s">
        <v>120</v>
      </c>
      <c r="C27" s="24" t="s">
        <v>22</v>
      </c>
      <c r="D27" s="23">
        <v>0.8</v>
      </c>
      <c r="E27" s="38"/>
      <c r="F27" s="38"/>
      <c r="G27" s="83" t="str">
        <f t="shared" si="0"/>
        <v>-</v>
      </c>
      <c r="H27" s="83" t="str">
        <f t="shared" si="1"/>
        <v>-</v>
      </c>
    </row>
    <row r="28" spans="1:8" ht="6.75" customHeight="1" x14ac:dyDescent="0.25">
      <c r="A28" s="21"/>
      <c r="B28" s="21"/>
      <c r="C28" s="21"/>
      <c r="D28" s="21"/>
      <c r="E28" s="31"/>
      <c r="F28" s="31"/>
      <c r="G28" s="83"/>
      <c r="H28" s="83"/>
    </row>
    <row r="29" spans="1:8" x14ac:dyDescent="0.25">
      <c r="A29" s="26">
        <v>25</v>
      </c>
      <c r="B29" s="24" t="s">
        <v>213</v>
      </c>
      <c r="C29" s="24" t="s">
        <v>148</v>
      </c>
      <c r="D29" s="23">
        <v>2</v>
      </c>
      <c r="E29" s="38"/>
      <c r="F29" s="38"/>
      <c r="G29" s="83" t="str">
        <f>IFERROR($E29/($D29*$F29)*1,"-")</f>
        <v>-</v>
      </c>
      <c r="H29" s="83" t="str">
        <f t="shared" si="1"/>
        <v>-</v>
      </c>
    </row>
    <row r="30" spans="1:8" x14ac:dyDescent="0.25">
      <c r="A30" s="26">
        <v>26</v>
      </c>
      <c r="B30" s="24" t="s">
        <v>171</v>
      </c>
      <c r="C30" s="24" t="s">
        <v>148</v>
      </c>
      <c r="D30" s="23">
        <v>1.5</v>
      </c>
      <c r="E30" s="38"/>
      <c r="F30" s="38"/>
      <c r="G30" s="83" t="str">
        <f>IFERROR($E30/($D30*$F30)*1,"-")</f>
        <v>-</v>
      </c>
      <c r="H30" s="83" t="str">
        <f t="shared" si="1"/>
        <v>-</v>
      </c>
    </row>
    <row r="31" spans="1:8" x14ac:dyDescent="0.25">
      <c r="A31" s="26">
        <v>27</v>
      </c>
      <c r="B31" s="24" t="s">
        <v>178</v>
      </c>
      <c r="C31" s="24" t="s">
        <v>55</v>
      </c>
      <c r="D31" s="23">
        <v>6</v>
      </c>
      <c r="E31" s="38"/>
      <c r="F31" s="38"/>
      <c r="G31" s="83" t="s">
        <v>254</v>
      </c>
      <c r="H31" s="83" t="str">
        <f t="shared" si="1"/>
        <v>-</v>
      </c>
    </row>
    <row r="32" spans="1:8" x14ac:dyDescent="0.25">
      <c r="A32" s="26">
        <v>28</v>
      </c>
      <c r="B32" s="24" t="s">
        <v>149</v>
      </c>
      <c r="C32" s="24" t="s">
        <v>148</v>
      </c>
      <c r="D32" s="23">
        <v>1.5</v>
      </c>
      <c r="E32" s="38"/>
      <c r="F32" s="38"/>
      <c r="G32" s="83" t="str">
        <f>IFERROR($E32/($D32*$F32)*1,"-")</f>
        <v>-</v>
      </c>
      <c r="H32" s="83" t="str">
        <f t="shared" si="1"/>
        <v>-</v>
      </c>
    </row>
    <row r="33" spans="1:8" x14ac:dyDescent="0.25">
      <c r="A33" s="26">
        <v>29</v>
      </c>
      <c r="B33" s="24" t="s">
        <v>150</v>
      </c>
      <c r="C33" s="24" t="s">
        <v>148</v>
      </c>
      <c r="D33" s="23">
        <v>1.2</v>
      </c>
      <c r="E33" s="38"/>
      <c r="F33" s="38"/>
      <c r="G33" s="83" t="str">
        <f t="shared" ref="G33:G65" si="2">IFERROR($E33/($D33*$F33)*1,"-")</f>
        <v>-</v>
      </c>
      <c r="H33" s="83" t="str">
        <f t="shared" si="1"/>
        <v>-</v>
      </c>
    </row>
    <row r="34" spans="1:8" x14ac:dyDescent="0.25">
      <c r="A34" s="26">
        <v>30</v>
      </c>
      <c r="B34" s="24" t="s">
        <v>151</v>
      </c>
      <c r="C34" s="24" t="s">
        <v>55</v>
      </c>
      <c r="D34" s="23">
        <v>4.8</v>
      </c>
      <c r="E34" s="38"/>
      <c r="F34" s="38"/>
      <c r="G34" s="83" t="s">
        <v>254</v>
      </c>
      <c r="H34" s="83" t="str">
        <f t="shared" si="1"/>
        <v>-</v>
      </c>
    </row>
    <row r="35" spans="1:8" x14ac:dyDescent="0.25">
      <c r="A35" s="26">
        <v>31</v>
      </c>
      <c r="B35" s="24" t="s">
        <v>179</v>
      </c>
      <c r="C35" s="24" t="s">
        <v>148</v>
      </c>
      <c r="D35" s="23">
        <v>1.2</v>
      </c>
      <c r="E35" s="38"/>
      <c r="F35" s="38"/>
      <c r="G35" s="83" t="str">
        <f t="shared" si="2"/>
        <v>-</v>
      </c>
      <c r="H35" s="83" t="str">
        <f t="shared" si="1"/>
        <v>-</v>
      </c>
    </row>
    <row r="36" spans="1:8" x14ac:dyDescent="0.25">
      <c r="A36" s="26">
        <v>32</v>
      </c>
      <c r="B36" s="24" t="s">
        <v>180</v>
      </c>
      <c r="C36" s="24" t="s">
        <v>148</v>
      </c>
      <c r="D36" s="23">
        <v>1</v>
      </c>
      <c r="E36" s="38"/>
      <c r="F36" s="38"/>
      <c r="G36" s="83" t="str">
        <f t="shared" si="2"/>
        <v>-</v>
      </c>
      <c r="H36" s="83" t="str">
        <f t="shared" si="1"/>
        <v>-</v>
      </c>
    </row>
    <row r="37" spans="1:8" x14ac:dyDescent="0.25">
      <c r="A37" s="26">
        <v>33</v>
      </c>
      <c r="B37" s="24" t="s">
        <v>152</v>
      </c>
      <c r="C37" s="24" t="s">
        <v>148</v>
      </c>
      <c r="D37" s="23">
        <v>1.2</v>
      </c>
      <c r="E37" s="38"/>
      <c r="F37" s="38"/>
      <c r="G37" s="83" t="str">
        <f t="shared" si="2"/>
        <v>-</v>
      </c>
      <c r="H37" s="83" t="str">
        <f t="shared" si="1"/>
        <v>-</v>
      </c>
    </row>
    <row r="38" spans="1:8" x14ac:dyDescent="0.25">
      <c r="A38" s="26">
        <v>34</v>
      </c>
      <c r="B38" s="24" t="s">
        <v>181</v>
      </c>
      <c r="C38" s="24" t="s">
        <v>148</v>
      </c>
      <c r="D38" s="23">
        <v>1</v>
      </c>
      <c r="E38" s="38"/>
      <c r="F38" s="38"/>
      <c r="G38" s="83" t="str">
        <f t="shared" si="2"/>
        <v>-</v>
      </c>
      <c r="H38" s="83" t="str">
        <f t="shared" si="1"/>
        <v>-</v>
      </c>
    </row>
    <row r="39" spans="1:8" x14ac:dyDescent="0.25">
      <c r="A39" s="26">
        <v>35</v>
      </c>
      <c r="B39" s="24" t="s">
        <v>182</v>
      </c>
      <c r="C39" s="24" t="s">
        <v>55</v>
      </c>
      <c r="D39" s="23">
        <v>4</v>
      </c>
      <c r="E39" s="38"/>
      <c r="F39" s="38"/>
      <c r="G39" s="83" t="s">
        <v>254</v>
      </c>
      <c r="H39" s="83" t="str">
        <f t="shared" si="1"/>
        <v>-</v>
      </c>
    </row>
    <row r="40" spans="1:8" x14ac:dyDescent="0.25">
      <c r="A40" s="26">
        <v>36</v>
      </c>
      <c r="B40" s="24" t="s">
        <v>183</v>
      </c>
      <c r="C40" s="24" t="s">
        <v>148</v>
      </c>
      <c r="D40" s="23">
        <v>1.5</v>
      </c>
      <c r="E40" s="38"/>
      <c r="F40" s="38"/>
      <c r="G40" s="83" t="str">
        <f t="shared" si="2"/>
        <v>-</v>
      </c>
      <c r="H40" s="83" t="str">
        <f t="shared" si="1"/>
        <v>-</v>
      </c>
    </row>
    <row r="41" spans="1:8" x14ac:dyDescent="0.25">
      <c r="A41" s="26">
        <v>37</v>
      </c>
      <c r="B41" s="24" t="s">
        <v>153</v>
      </c>
      <c r="C41" s="24" t="s">
        <v>148</v>
      </c>
      <c r="D41" s="23">
        <v>0.8</v>
      </c>
      <c r="E41" s="38"/>
      <c r="F41" s="38"/>
      <c r="G41" s="83" t="str">
        <f t="shared" si="2"/>
        <v>-</v>
      </c>
      <c r="H41" s="83" t="str">
        <f t="shared" si="1"/>
        <v>-</v>
      </c>
    </row>
    <row r="42" spans="1:8" s="15" customFormat="1" x14ac:dyDescent="0.25">
      <c r="A42" s="26">
        <v>38</v>
      </c>
      <c r="B42" s="24" t="s">
        <v>184</v>
      </c>
      <c r="C42" s="24" t="s">
        <v>55</v>
      </c>
      <c r="D42" s="23">
        <v>4</v>
      </c>
      <c r="E42" s="38"/>
      <c r="F42" s="38"/>
      <c r="G42" s="83" t="s">
        <v>254</v>
      </c>
      <c r="H42" s="83" t="str">
        <f t="shared" si="1"/>
        <v>-</v>
      </c>
    </row>
    <row r="43" spans="1:8" s="15" customFormat="1" x14ac:dyDescent="0.25">
      <c r="A43" s="26">
        <v>39</v>
      </c>
      <c r="B43" s="24" t="s">
        <v>158</v>
      </c>
      <c r="C43" s="24" t="s">
        <v>55</v>
      </c>
      <c r="D43" s="23">
        <v>3.2</v>
      </c>
      <c r="E43" s="38"/>
      <c r="F43" s="38"/>
      <c r="G43" s="83" t="s">
        <v>254</v>
      </c>
      <c r="H43" s="83" t="str">
        <f t="shared" si="1"/>
        <v>-</v>
      </c>
    </row>
    <row r="44" spans="1:8" s="15" customFormat="1" x14ac:dyDescent="0.25">
      <c r="A44" s="26">
        <v>40</v>
      </c>
      <c r="B44" s="24" t="s">
        <v>159</v>
      </c>
      <c r="C44" s="24" t="s">
        <v>148</v>
      </c>
      <c r="D44" s="23">
        <v>0.8</v>
      </c>
      <c r="E44" s="38"/>
      <c r="F44" s="38"/>
      <c r="G44" s="83" t="str">
        <f t="shared" si="2"/>
        <v>-</v>
      </c>
      <c r="H44" s="83" t="str">
        <f t="shared" si="1"/>
        <v>-</v>
      </c>
    </row>
    <row r="45" spans="1:8" s="15" customFormat="1" x14ac:dyDescent="0.25">
      <c r="A45" s="26">
        <v>41</v>
      </c>
      <c r="B45" s="24" t="s">
        <v>188</v>
      </c>
      <c r="C45" s="24" t="s">
        <v>148</v>
      </c>
      <c r="D45" s="23">
        <v>0.8</v>
      </c>
      <c r="E45" s="38"/>
      <c r="F45" s="38"/>
      <c r="G45" s="83" t="str">
        <f t="shared" si="2"/>
        <v>-</v>
      </c>
      <c r="H45" s="83" t="str">
        <f t="shared" si="1"/>
        <v>-</v>
      </c>
    </row>
    <row r="46" spans="1:8" s="15" customFormat="1" x14ac:dyDescent="0.25">
      <c r="A46" s="26">
        <v>42</v>
      </c>
      <c r="B46" s="24" t="s">
        <v>160</v>
      </c>
      <c r="C46" s="24" t="s">
        <v>55</v>
      </c>
      <c r="D46" s="23">
        <v>1.6</v>
      </c>
      <c r="E46" s="38"/>
      <c r="F46" s="38"/>
      <c r="G46" s="83" t="s">
        <v>254</v>
      </c>
      <c r="H46" s="83" t="str">
        <f t="shared" si="1"/>
        <v>-</v>
      </c>
    </row>
    <row r="47" spans="1:8" s="15" customFormat="1" x14ac:dyDescent="0.25">
      <c r="A47" s="26">
        <v>43</v>
      </c>
      <c r="B47" s="24" t="s">
        <v>161</v>
      </c>
      <c r="C47" s="24" t="s">
        <v>148</v>
      </c>
      <c r="D47" s="23">
        <v>1</v>
      </c>
      <c r="E47" s="38"/>
      <c r="F47" s="38"/>
      <c r="G47" s="83" t="str">
        <f t="shared" si="2"/>
        <v>-</v>
      </c>
      <c r="H47" s="83" t="str">
        <f t="shared" si="1"/>
        <v>-</v>
      </c>
    </row>
    <row r="48" spans="1:8" s="15" customFormat="1" x14ac:dyDescent="0.25">
      <c r="A48" s="26">
        <v>44</v>
      </c>
      <c r="B48" s="24" t="s">
        <v>162</v>
      </c>
      <c r="C48" s="24" t="s">
        <v>148</v>
      </c>
      <c r="D48" s="23">
        <v>0.8</v>
      </c>
      <c r="E48" s="38"/>
      <c r="F48" s="38"/>
      <c r="G48" s="83" t="str">
        <f t="shared" si="2"/>
        <v>-</v>
      </c>
      <c r="H48" s="83" t="str">
        <f t="shared" si="1"/>
        <v>-</v>
      </c>
    </row>
    <row r="49" spans="1:8" s="15" customFormat="1" x14ac:dyDescent="0.25">
      <c r="A49" s="26">
        <v>45</v>
      </c>
      <c r="B49" s="24" t="s">
        <v>189</v>
      </c>
      <c r="C49" s="24" t="s">
        <v>55</v>
      </c>
      <c r="D49" s="23">
        <v>3.2</v>
      </c>
      <c r="E49" s="38"/>
      <c r="F49" s="38"/>
      <c r="G49" s="83" t="s">
        <v>254</v>
      </c>
      <c r="H49" s="83" t="str">
        <f t="shared" si="1"/>
        <v>-</v>
      </c>
    </row>
    <row r="50" spans="1:8" s="15" customFormat="1" x14ac:dyDescent="0.25">
      <c r="A50" s="26">
        <v>46</v>
      </c>
      <c r="B50" s="24" t="s">
        <v>191</v>
      </c>
      <c r="C50" s="24" t="s">
        <v>148</v>
      </c>
      <c r="D50" s="23">
        <v>1.2</v>
      </c>
      <c r="E50" s="38"/>
      <c r="F50" s="38"/>
      <c r="G50" s="83" t="str">
        <f t="shared" si="2"/>
        <v>-</v>
      </c>
      <c r="H50" s="83" t="str">
        <f t="shared" si="1"/>
        <v>-</v>
      </c>
    </row>
    <row r="51" spans="1:8" s="15" customFormat="1" x14ac:dyDescent="0.25">
      <c r="A51" s="26">
        <v>47</v>
      </c>
      <c r="B51" s="24" t="s">
        <v>190</v>
      </c>
      <c r="C51" s="24" t="s">
        <v>55</v>
      </c>
      <c r="D51" s="23">
        <v>5</v>
      </c>
      <c r="E51" s="38"/>
      <c r="F51" s="38"/>
      <c r="G51" s="83" t="s">
        <v>254</v>
      </c>
      <c r="H51" s="83" t="str">
        <f t="shared" si="1"/>
        <v>-</v>
      </c>
    </row>
    <row r="52" spans="1:8" s="15" customFormat="1" x14ac:dyDescent="0.25">
      <c r="A52" s="26">
        <v>48</v>
      </c>
      <c r="B52" s="24" t="s">
        <v>163</v>
      </c>
      <c r="C52" s="24" t="s">
        <v>148</v>
      </c>
      <c r="D52" s="23">
        <v>0.7</v>
      </c>
      <c r="E52" s="38"/>
      <c r="F52" s="38"/>
      <c r="G52" s="83" t="str">
        <f t="shared" si="2"/>
        <v>-</v>
      </c>
      <c r="H52" s="83" t="str">
        <f t="shared" si="1"/>
        <v>-</v>
      </c>
    </row>
    <row r="53" spans="1:8" s="15" customFormat="1" x14ac:dyDescent="0.25">
      <c r="A53" s="26">
        <v>49</v>
      </c>
      <c r="B53" s="24" t="s">
        <v>164</v>
      </c>
      <c r="C53" s="24" t="s">
        <v>148</v>
      </c>
      <c r="D53" s="23">
        <v>1.2</v>
      </c>
      <c r="E53" s="38"/>
      <c r="F53" s="38"/>
      <c r="G53" s="83" t="str">
        <f t="shared" si="2"/>
        <v>-</v>
      </c>
      <c r="H53" s="83" t="str">
        <f t="shared" si="1"/>
        <v>-</v>
      </c>
    </row>
    <row r="54" spans="1:8" s="15" customFormat="1" x14ac:dyDescent="0.25">
      <c r="A54" s="26">
        <v>50</v>
      </c>
      <c r="B54" s="24" t="s">
        <v>165</v>
      </c>
      <c r="C54" s="24" t="s">
        <v>148</v>
      </c>
      <c r="D54" s="23">
        <v>1</v>
      </c>
      <c r="E54" s="38"/>
      <c r="F54" s="38"/>
      <c r="G54" s="83" t="str">
        <f t="shared" si="2"/>
        <v>-</v>
      </c>
      <c r="H54" s="83" t="str">
        <f t="shared" si="1"/>
        <v>-</v>
      </c>
    </row>
    <row r="55" spans="1:8" s="15" customFormat="1" ht="12.75" customHeight="1" x14ac:dyDescent="0.25">
      <c r="A55" s="26">
        <v>51</v>
      </c>
      <c r="B55" s="24" t="s">
        <v>166</v>
      </c>
      <c r="C55" s="24" t="s">
        <v>55</v>
      </c>
      <c r="D55" s="23">
        <v>4</v>
      </c>
      <c r="E55" s="38"/>
      <c r="F55" s="38"/>
      <c r="G55" s="83" t="s">
        <v>254</v>
      </c>
      <c r="H55" s="83" t="str">
        <f t="shared" si="1"/>
        <v>-</v>
      </c>
    </row>
    <row r="56" spans="1:8" s="15" customFormat="1" hidden="1" x14ac:dyDescent="0.25">
      <c r="A56" s="26">
        <v>52</v>
      </c>
      <c r="B56" s="24" t="s">
        <v>167</v>
      </c>
      <c r="C56" s="24" t="s">
        <v>148</v>
      </c>
      <c r="D56" s="23">
        <v>0.5</v>
      </c>
      <c r="E56" s="38"/>
      <c r="F56" s="38"/>
      <c r="G56" s="83" t="str">
        <f t="shared" si="2"/>
        <v>-</v>
      </c>
      <c r="H56" s="83" t="str">
        <f t="shared" si="1"/>
        <v>-</v>
      </c>
    </row>
    <row r="57" spans="1:8" s="15" customFormat="1" x14ac:dyDescent="0.25">
      <c r="A57" s="26">
        <v>53</v>
      </c>
      <c r="B57" s="24" t="s">
        <v>167</v>
      </c>
      <c r="C57" s="24" t="s">
        <v>148</v>
      </c>
      <c r="D57" s="23">
        <v>0.5</v>
      </c>
      <c r="E57" s="38"/>
      <c r="F57" s="38"/>
      <c r="G57" s="83" t="str">
        <f t="shared" si="2"/>
        <v>-</v>
      </c>
      <c r="H57" s="83" t="str">
        <f t="shared" si="1"/>
        <v>-</v>
      </c>
    </row>
    <row r="58" spans="1:8" s="15" customFormat="1" x14ac:dyDescent="0.25">
      <c r="A58" s="26">
        <v>54</v>
      </c>
      <c r="B58" s="24" t="s">
        <v>168</v>
      </c>
      <c r="C58" s="24" t="s">
        <v>55</v>
      </c>
      <c r="D58" s="23">
        <v>2</v>
      </c>
      <c r="E58" s="38"/>
      <c r="F58" s="38"/>
      <c r="G58" s="83" t="s">
        <v>254</v>
      </c>
      <c r="H58" s="83" t="str">
        <f t="shared" si="1"/>
        <v>-</v>
      </c>
    </row>
    <row r="59" spans="1:8" s="15" customFormat="1" x14ac:dyDescent="0.25">
      <c r="A59" s="26">
        <v>55</v>
      </c>
      <c r="B59" s="24" t="s">
        <v>169</v>
      </c>
      <c r="C59" s="24" t="s">
        <v>148</v>
      </c>
      <c r="D59" s="23">
        <v>1.5</v>
      </c>
      <c r="E59" s="38"/>
      <c r="F59" s="38"/>
      <c r="G59" s="83" t="str">
        <f t="shared" si="2"/>
        <v>-</v>
      </c>
      <c r="H59" s="83" t="str">
        <f t="shared" si="1"/>
        <v>-</v>
      </c>
    </row>
    <row r="60" spans="1:8" s="15" customFormat="1" x14ac:dyDescent="0.25">
      <c r="A60" s="26">
        <v>56</v>
      </c>
      <c r="B60" s="24" t="s">
        <v>192</v>
      </c>
      <c r="C60" s="24" t="s">
        <v>55</v>
      </c>
      <c r="D60" s="23">
        <v>6</v>
      </c>
      <c r="E60" s="38"/>
      <c r="F60" s="38"/>
      <c r="G60" s="83" t="s">
        <v>254</v>
      </c>
      <c r="H60" s="83" t="str">
        <f t="shared" si="1"/>
        <v>-</v>
      </c>
    </row>
    <row r="61" spans="1:8" s="15" customFormat="1" x14ac:dyDescent="0.25">
      <c r="A61" s="26">
        <v>57</v>
      </c>
      <c r="B61" s="24" t="s">
        <v>170</v>
      </c>
      <c r="C61" s="24" t="s">
        <v>212</v>
      </c>
      <c r="D61" s="23">
        <v>0.85</v>
      </c>
      <c r="E61" s="38"/>
      <c r="F61" s="38"/>
      <c r="G61" s="83" t="str">
        <f t="shared" si="2"/>
        <v>-</v>
      </c>
      <c r="H61" s="83" t="s">
        <v>254</v>
      </c>
    </row>
    <row r="62" spans="1:8" s="15" customFormat="1" x14ac:dyDescent="0.25">
      <c r="A62" s="26">
        <v>58</v>
      </c>
      <c r="B62" s="24" t="s">
        <v>193</v>
      </c>
      <c r="C62" s="24" t="s">
        <v>148</v>
      </c>
      <c r="D62" s="23">
        <v>1</v>
      </c>
      <c r="E62" s="38"/>
      <c r="F62" s="38"/>
      <c r="G62" s="83" t="str">
        <f t="shared" si="2"/>
        <v>-</v>
      </c>
      <c r="H62" s="83" t="str">
        <f t="shared" si="1"/>
        <v>-</v>
      </c>
    </row>
    <row r="63" spans="1:8" s="15" customFormat="1" x14ac:dyDescent="0.25">
      <c r="A63" s="26">
        <v>59</v>
      </c>
      <c r="B63" s="24" t="s">
        <v>222</v>
      </c>
      <c r="C63" s="24" t="s">
        <v>148</v>
      </c>
      <c r="D63" s="23">
        <v>4</v>
      </c>
      <c r="E63" s="38"/>
      <c r="F63" s="38"/>
      <c r="G63" s="83" t="str">
        <f t="shared" si="2"/>
        <v>-</v>
      </c>
      <c r="H63" s="83" t="str">
        <f t="shared" si="1"/>
        <v>-</v>
      </c>
    </row>
    <row r="64" spans="1:8" s="15" customFormat="1" x14ac:dyDescent="0.25">
      <c r="A64" s="26">
        <v>60</v>
      </c>
      <c r="B64" s="24" t="s">
        <v>223</v>
      </c>
      <c r="C64" s="24" t="s">
        <v>148</v>
      </c>
      <c r="D64" s="23">
        <v>1.5</v>
      </c>
      <c r="E64" s="38"/>
      <c r="F64" s="38"/>
      <c r="G64" s="83" t="str">
        <f t="shared" si="2"/>
        <v>-</v>
      </c>
      <c r="H64" s="83" t="str">
        <f t="shared" si="1"/>
        <v>-</v>
      </c>
    </row>
    <row r="65" spans="1:8" s="15" customFormat="1" x14ac:dyDescent="0.25">
      <c r="A65" s="26">
        <v>61</v>
      </c>
      <c r="B65" s="24" t="s">
        <v>224</v>
      </c>
      <c r="C65" s="24" t="s">
        <v>148</v>
      </c>
      <c r="D65" s="23">
        <v>1</v>
      </c>
      <c r="E65" s="38"/>
      <c r="F65" s="38"/>
      <c r="G65" s="83" t="str">
        <f t="shared" si="2"/>
        <v>-</v>
      </c>
      <c r="H65" s="83" t="str">
        <f t="shared" si="1"/>
        <v>-</v>
      </c>
    </row>
    <row r="66" spans="1:8" s="15" customFormat="1" x14ac:dyDescent="0.25">
      <c r="A66" s="26">
        <v>62</v>
      </c>
      <c r="B66" s="24" t="s">
        <v>225</v>
      </c>
      <c r="C66" s="24" t="s">
        <v>226</v>
      </c>
      <c r="D66" s="23">
        <v>3</v>
      </c>
      <c r="E66" s="38"/>
      <c r="F66" s="38"/>
      <c r="G66" s="83" t="str">
        <f t="shared" ref="G66:H68" si="3">IFERROR($E66/($D66*$F66)*2,"-")</f>
        <v>-</v>
      </c>
      <c r="H66" s="83" t="str">
        <f t="shared" si="3"/>
        <v>-</v>
      </c>
    </row>
    <row r="67" spans="1:8" s="15" customFormat="1" x14ac:dyDescent="0.25">
      <c r="A67" s="26">
        <v>63</v>
      </c>
      <c r="B67" s="24" t="s">
        <v>227</v>
      </c>
      <c r="C67" s="24" t="s">
        <v>226</v>
      </c>
      <c r="D67" s="23">
        <v>3</v>
      </c>
      <c r="E67" s="38"/>
      <c r="F67" s="38"/>
      <c r="G67" s="83" t="str">
        <f t="shared" si="3"/>
        <v>-</v>
      </c>
      <c r="H67" s="83" t="str">
        <f t="shared" si="3"/>
        <v>-</v>
      </c>
    </row>
    <row r="68" spans="1:8" s="15" customFormat="1" x14ac:dyDescent="0.25">
      <c r="A68" s="26">
        <v>64</v>
      </c>
      <c r="B68" s="24" t="s">
        <v>230</v>
      </c>
      <c r="C68" s="24" t="s">
        <v>226</v>
      </c>
      <c r="D68" s="23">
        <v>3</v>
      </c>
      <c r="E68" s="38"/>
      <c r="F68" s="38"/>
      <c r="G68" s="83" t="str">
        <f t="shared" si="3"/>
        <v>-</v>
      </c>
      <c r="H68" s="83" t="str">
        <f t="shared" si="3"/>
        <v>-</v>
      </c>
    </row>
    <row r="69" spans="1:8" s="15" customFormat="1" x14ac:dyDescent="0.25">
      <c r="A69" s="28"/>
      <c r="B69" s="29" t="s">
        <v>255</v>
      </c>
      <c r="D69" s="28"/>
      <c r="E69" s="28"/>
      <c r="F69" s="28"/>
      <c r="G69" s="84">
        <f>SUM(G4:G68)</f>
        <v>0</v>
      </c>
      <c r="H69" s="84">
        <f>SUM(H4:H68)</f>
        <v>0</v>
      </c>
    </row>
    <row r="70" spans="1:8" ht="14.5" thickBot="1" x14ac:dyDescent="0.3"/>
    <row r="71" spans="1:8" x14ac:dyDescent="0.25">
      <c r="A71" s="13" t="s">
        <v>287</v>
      </c>
      <c r="B71" s="14" t="s">
        <v>290</v>
      </c>
      <c r="C71" s="16"/>
      <c r="E71" s="28"/>
    </row>
    <row r="72" spans="1:8" x14ac:dyDescent="0.25">
      <c r="A72" s="17" t="s">
        <v>288</v>
      </c>
      <c r="B72" s="18" t="s">
        <v>289</v>
      </c>
      <c r="E72" s="28"/>
    </row>
    <row r="73" spans="1:8" x14ac:dyDescent="0.25">
      <c r="A73" s="17" t="s">
        <v>292</v>
      </c>
      <c r="B73" s="18" t="s">
        <v>291</v>
      </c>
      <c r="E73" s="28"/>
    </row>
    <row r="74" spans="1:8" x14ac:dyDescent="0.25">
      <c r="A74" s="17" t="s">
        <v>294</v>
      </c>
      <c r="B74" s="18" t="s">
        <v>293</v>
      </c>
      <c r="E74" s="28"/>
    </row>
    <row r="75" spans="1:8" x14ac:dyDescent="0.25">
      <c r="A75" s="17" t="s">
        <v>296</v>
      </c>
      <c r="B75" s="18" t="s">
        <v>295</v>
      </c>
      <c r="E75" s="28"/>
    </row>
    <row r="76" spans="1:8" ht="14.5" thickBot="1" x14ac:dyDescent="0.3">
      <c r="A76" s="19"/>
      <c r="B76" s="20"/>
      <c r="E76" s="28"/>
    </row>
    <row r="83" spans="1:8" ht="14.5" hidden="1" thickBot="1" x14ac:dyDescent="0.3"/>
    <row r="84" spans="1:8" s="15" customFormat="1" hidden="1" x14ac:dyDescent="0.25">
      <c r="A84" s="22"/>
      <c r="B84" s="22"/>
      <c r="C84" s="22"/>
      <c r="D84" s="22"/>
      <c r="E84" s="40"/>
      <c r="F84" s="28"/>
      <c r="G84" s="28"/>
      <c r="H84" s="28"/>
    </row>
    <row r="85" spans="1:8" s="15" customFormat="1" hidden="1" x14ac:dyDescent="0.25">
      <c r="E85" s="28"/>
      <c r="F85" s="12"/>
      <c r="G85" s="28"/>
      <c r="H85" s="28"/>
    </row>
    <row r="86" spans="1:8" s="15" customFormat="1" hidden="1" x14ac:dyDescent="0.25">
      <c r="A86" s="11"/>
      <c r="B86" s="11"/>
      <c r="C86" s="11"/>
      <c r="D86" s="11"/>
      <c r="E86" s="12"/>
      <c r="F86" s="12"/>
      <c r="G86" s="28"/>
      <c r="H86" s="28"/>
    </row>
    <row r="87" spans="1:8" s="15" customFormat="1" hidden="1" x14ac:dyDescent="0.25">
      <c r="A87" s="11"/>
      <c r="B87" s="11"/>
      <c r="C87" s="11"/>
      <c r="D87" s="11"/>
      <c r="E87" s="12"/>
      <c r="F87" s="12"/>
      <c r="G87" s="28"/>
      <c r="H87" s="28"/>
    </row>
    <row r="88" spans="1:8" s="15" customFormat="1" hidden="1" x14ac:dyDescent="0.25">
      <c r="A88" s="11"/>
      <c r="B88" s="11"/>
      <c r="C88" s="11"/>
      <c r="D88" s="11"/>
      <c r="E88" s="12"/>
      <c r="F88" s="12"/>
      <c r="G88" s="28"/>
      <c r="H88" s="28"/>
    </row>
    <row r="89" spans="1:8" s="15" customFormat="1" hidden="1" x14ac:dyDescent="0.25">
      <c r="A89" s="11"/>
      <c r="B89" s="11"/>
      <c r="C89" s="11"/>
      <c r="D89" s="11"/>
      <c r="E89" s="12"/>
      <c r="F89" s="12"/>
      <c r="G89" s="28"/>
      <c r="H89" s="28"/>
    </row>
    <row r="90" spans="1:8" s="15" customFormat="1" hidden="1" x14ac:dyDescent="0.25">
      <c r="A90" s="11"/>
      <c r="B90" s="11"/>
      <c r="C90" s="11"/>
      <c r="D90" s="11"/>
      <c r="E90" s="12"/>
      <c r="F90" s="12"/>
      <c r="G90" s="28"/>
      <c r="H90" s="28"/>
    </row>
    <row r="91" spans="1:8" s="15" customFormat="1" hidden="1" x14ac:dyDescent="0.25">
      <c r="E91" s="28"/>
      <c r="F91" s="28"/>
      <c r="G91" s="28"/>
      <c r="H91" s="28"/>
    </row>
    <row r="92" spans="1:8" s="15" customFormat="1" hidden="1" x14ac:dyDescent="0.25">
      <c r="E92" s="28"/>
      <c r="F92" s="28"/>
      <c r="G92" s="28"/>
      <c r="H92" s="28"/>
    </row>
    <row r="93" spans="1:8" s="15" customFormat="1" hidden="1" x14ac:dyDescent="0.25">
      <c r="E93" s="28"/>
      <c r="F93" s="28"/>
      <c r="G93" s="28"/>
      <c r="H93" s="28"/>
    </row>
    <row r="94" spans="1:8" s="15" customFormat="1" hidden="1" x14ac:dyDescent="0.25">
      <c r="E94" s="28"/>
      <c r="F94" s="28"/>
      <c r="G94" s="28"/>
      <c r="H94" s="28"/>
    </row>
    <row r="95" spans="1:8" s="15" customFormat="1" hidden="1" x14ac:dyDescent="0.25">
      <c r="E95" s="28"/>
      <c r="F95" s="28"/>
      <c r="G95" s="28"/>
      <c r="H95" s="28"/>
    </row>
    <row r="96" spans="1:8" s="15" customFormat="1" hidden="1" x14ac:dyDescent="0.25">
      <c r="E96" s="28"/>
      <c r="F96" s="28"/>
      <c r="G96" s="28"/>
      <c r="H96" s="28"/>
    </row>
    <row r="97" spans="1:8" s="15" customFormat="1" hidden="1" x14ac:dyDescent="0.25">
      <c r="E97" s="28"/>
      <c r="F97" s="28"/>
      <c r="G97" s="28"/>
      <c r="H97" s="28"/>
    </row>
    <row r="98" spans="1:8" s="15" customFormat="1" hidden="1" x14ac:dyDescent="0.25">
      <c r="E98" s="28"/>
      <c r="F98" s="28"/>
      <c r="G98" s="28"/>
      <c r="H98" s="28"/>
    </row>
    <row r="99" spans="1:8" s="15" customFormat="1" hidden="1" x14ac:dyDescent="0.25">
      <c r="E99" s="28"/>
      <c r="F99" s="28"/>
      <c r="G99" s="28"/>
      <c r="H99" s="28"/>
    </row>
    <row r="100" spans="1:8" s="15" customFormat="1" hidden="1" x14ac:dyDescent="0.25">
      <c r="E100" s="28"/>
      <c r="F100" s="28"/>
      <c r="G100" s="28"/>
      <c r="H100" s="28"/>
    </row>
    <row r="101" spans="1:8" s="15" customFormat="1" hidden="1" x14ac:dyDescent="0.25">
      <c r="E101" s="28"/>
      <c r="F101" s="28"/>
      <c r="G101" s="28"/>
      <c r="H101" s="28"/>
    </row>
    <row r="102" spans="1:8" s="15" customFormat="1" hidden="1" x14ac:dyDescent="0.25">
      <c r="E102" s="28"/>
      <c r="F102" s="28"/>
      <c r="G102" s="28"/>
      <c r="H102" s="28"/>
    </row>
    <row r="103" spans="1:8" s="15" customFormat="1" hidden="1" x14ac:dyDescent="0.25">
      <c r="E103" s="28"/>
      <c r="F103" s="28"/>
      <c r="G103" s="28"/>
      <c r="H103" s="28"/>
    </row>
    <row r="104" spans="1:8" s="15" customFormat="1" hidden="1" x14ac:dyDescent="0.25">
      <c r="E104" s="28"/>
      <c r="F104" s="28"/>
      <c r="G104" s="28"/>
      <c r="H104" s="28"/>
    </row>
    <row r="105" spans="1:8" s="15" customFormat="1" hidden="1" x14ac:dyDescent="0.25">
      <c r="E105" s="28"/>
      <c r="F105" s="28"/>
      <c r="G105" s="28"/>
      <c r="H105" s="28"/>
    </row>
    <row r="106" spans="1:8" s="15" customFormat="1" hidden="1" x14ac:dyDescent="0.25">
      <c r="A106" s="11"/>
      <c r="B106" s="11"/>
      <c r="C106" s="11"/>
      <c r="D106" s="11"/>
      <c r="E106" s="12"/>
      <c r="F106" s="28"/>
      <c r="G106" s="28"/>
      <c r="H106" s="28"/>
    </row>
    <row r="107" spans="1:8" s="15" customFormat="1" hidden="1" x14ac:dyDescent="0.25">
      <c r="A107" s="11"/>
      <c r="B107" s="11"/>
      <c r="C107" s="11"/>
      <c r="D107" s="11"/>
      <c r="E107" s="12"/>
      <c r="F107" s="28"/>
      <c r="G107" s="28"/>
      <c r="H107" s="28"/>
    </row>
    <row r="108" spans="1:8" s="15" customFormat="1" hidden="1" x14ac:dyDescent="0.25">
      <c r="A108" s="11"/>
      <c r="B108" s="11"/>
      <c r="C108" s="11"/>
      <c r="D108" s="11"/>
      <c r="E108" s="12"/>
      <c r="F108" s="28"/>
      <c r="G108" s="28"/>
      <c r="H108" s="28"/>
    </row>
    <row r="109" spans="1:8" s="15" customFormat="1" hidden="1" x14ac:dyDescent="0.25">
      <c r="A109" s="11"/>
      <c r="B109" s="11"/>
      <c r="C109" s="11"/>
      <c r="D109" s="11"/>
      <c r="E109" s="12"/>
      <c r="F109" s="28"/>
      <c r="G109" s="28"/>
      <c r="H109" s="28"/>
    </row>
    <row r="110" spans="1:8" s="15" customFormat="1" hidden="1" x14ac:dyDescent="0.25">
      <c r="A110" s="11"/>
      <c r="B110" s="11"/>
      <c r="C110" s="11"/>
      <c r="D110" s="11"/>
      <c r="E110" s="12"/>
      <c r="F110" s="12"/>
      <c r="G110" s="28"/>
      <c r="H110" s="28"/>
    </row>
    <row r="111" spans="1:8" s="15" customFormat="1" hidden="1" x14ac:dyDescent="0.25">
      <c r="A111" s="11"/>
      <c r="B111" s="11"/>
      <c r="C111" s="11"/>
      <c r="D111" s="11"/>
      <c r="E111" s="12"/>
      <c r="F111" s="12"/>
      <c r="G111" s="28"/>
      <c r="H111" s="28"/>
    </row>
  </sheetData>
  <sheetProtection algorithmName="SHA-512" hashValue="PgHV0cYyAkc6JgIlP1wU3Tj9pJ79xdprj1Ae+hdnF1GdPteQKXkh/Ev07vZiYfMr1/m/YuEQdOrbJUyoDKwVGw==" saltValue="BN50tON5+Uy56YN1p/bX7w==" spinCount="100000" sheet="1" objects="1" scenarios="1"/>
  <mergeCells count="8">
    <mergeCell ref="F2:F3"/>
    <mergeCell ref="A1:H1"/>
    <mergeCell ref="E2:E3"/>
    <mergeCell ref="G2:H2"/>
    <mergeCell ref="A2:A3"/>
    <mergeCell ref="B2:B3"/>
    <mergeCell ref="C2:C3"/>
    <mergeCell ref="D2:D3"/>
  </mergeCells>
  <phoneticPr fontId="0" type="noConversion"/>
  <pageMargins left="0.23622047244094491" right="0.23622047244094491" top="0" bottom="0" header="0.51181102362204722" footer="0.51181102362204722"/>
  <pageSetup paperSize="9" scale="78" orientation="landscape" r:id="rId1"/>
  <headerFooter alignWithMargins="0">
    <oddFooter>&amp;C
&amp;RLabour Calculator by civilverse.org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19"/>
  <sheetViews>
    <sheetView showGridLines="0" zoomScaleNormal="100" zoomScaleSheetLayoutView="100" workbookViewId="0">
      <selection sqref="A1:J1"/>
    </sheetView>
  </sheetViews>
  <sheetFormatPr defaultColWidth="0" defaultRowHeight="12.5" zeroHeight="1" x14ac:dyDescent="0.25"/>
  <cols>
    <col min="1" max="1" width="7.453125" style="32" bestFit="1" customWidth="1"/>
    <col min="2" max="2" width="48.54296875" style="7" bestFit="1" customWidth="1"/>
    <col min="3" max="3" width="9.54296875" style="32" customWidth="1"/>
    <col min="4" max="4" width="25.7265625" style="7" hidden="1" customWidth="1"/>
    <col min="5" max="5" width="12.81640625" style="32" hidden="1" customWidth="1"/>
    <col min="6" max="6" width="14.54296875" style="32" customWidth="1"/>
    <col min="7" max="7" width="16.1796875" style="32" customWidth="1"/>
    <col min="8" max="9" width="11.453125" style="32" customWidth="1"/>
    <col min="10" max="10" width="11.54296875" style="32" customWidth="1"/>
    <col min="11" max="16384" width="9.1796875" style="7" hidden="1"/>
  </cols>
  <sheetData>
    <row r="1" spans="1:10" ht="40.5" customHeight="1" thickBot="1" x14ac:dyDescent="0.3">
      <c r="A1" s="63" t="s">
        <v>298</v>
      </c>
      <c r="B1" s="64"/>
      <c r="C1" s="64"/>
      <c r="D1" s="64"/>
      <c r="E1" s="64"/>
      <c r="F1" s="64"/>
      <c r="G1" s="64"/>
      <c r="H1" s="64"/>
      <c r="I1" s="64"/>
      <c r="J1" s="65"/>
    </row>
    <row r="2" spans="1:10" ht="15" customHeight="1" x14ac:dyDescent="0.25">
      <c r="A2" s="70" t="s">
        <v>246</v>
      </c>
      <c r="B2" s="66" t="s">
        <v>247</v>
      </c>
      <c r="C2" s="72" t="s">
        <v>257</v>
      </c>
      <c r="D2" s="66" t="s">
        <v>248</v>
      </c>
      <c r="E2" s="66" t="s">
        <v>263</v>
      </c>
      <c r="F2" s="72" t="s">
        <v>264</v>
      </c>
      <c r="G2" s="66" t="s">
        <v>256</v>
      </c>
      <c r="H2" s="66" t="s">
        <v>249</v>
      </c>
      <c r="I2" s="68"/>
      <c r="J2" s="69"/>
    </row>
    <row r="3" spans="1:10" ht="30.75" customHeight="1" x14ac:dyDescent="0.25">
      <c r="A3" s="71"/>
      <c r="B3" s="67"/>
      <c r="C3" s="73"/>
      <c r="D3" s="67"/>
      <c r="E3" s="67"/>
      <c r="F3" s="73"/>
      <c r="G3" s="67"/>
      <c r="H3" s="27" t="s">
        <v>250</v>
      </c>
      <c r="I3" s="41" t="s">
        <v>265</v>
      </c>
      <c r="J3" s="30" t="s">
        <v>251</v>
      </c>
    </row>
    <row r="4" spans="1:10" ht="14" x14ac:dyDescent="0.25">
      <c r="A4" s="33"/>
      <c r="B4" s="34" t="s">
        <v>39</v>
      </c>
      <c r="C4" s="23"/>
      <c r="D4" s="24"/>
      <c r="E4" s="23"/>
      <c r="F4" s="38"/>
      <c r="G4" s="38"/>
      <c r="H4" s="83"/>
      <c r="I4" s="83"/>
      <c r="J4" s="83"/>
    </row>
    <row r="5" spans="1:10" ht="14" x14ac:dyDescent="0.25">
      <c r="A5" s="23">
        <v>1</v>
      </c>
      <c r="B5" s="24" t="s">
        <v>56</v>
      </c>
      <c r="C5" s="23" t="s">
        <v>260</v>
      </c>
      <c r="D5" s="24" t="s">
        <v>28</v>
      </c>
      <c r="E5" s="23">
        <v>2.5</v>
      </c>
      <c r="F5" s="38"/>
      <c r="G5" s="38"/>
      <c r="H5" s="83" t="s">
        <v>254</v>
      </c>
      <c r="I5" s="83" t="str">
        <f>IFERROR($F5/($E5*$G5)*1,"-")</f>
        <v>-</v>
      </c>
      <c r="J5" s="83" t="str">
        <f>IFERROR($F5/($E5*$G5)*1,"-")</f>
        <v>-</v>
      </c>
    </row>
    <row r="6" spans="1:10" ht="14" x14ac:dyDescent="0.25">
      <c r="A6" s="23">
        <v>2</v>
      </c>
      <c r="B6" s="24" t="s">
        <v>57</v>
      </c>
      <c r="C6" s="23" t="s">
        <v>260</v>
      </c>
      <c r="D6" s="24" t="s">
        <v>28</v>
      </c>
      <c r="E6" s="23">
        <v>3</v>
      </c>
      <c r="F6" s="38"/>
      <c r="G6" s="38"/>
      <c r="H6" s="83" t="s">
        <v>254</v>
      </c>
      <c r="I6" s="83" t="str">
        <f t="shared" ref="H6:J48" si="0">IFERROR($F6/($E6*$G6)*1,"-")</f>
        <v>-</v>
      </c>
      <c r="J6" s="83" t="str">
        <f t="shared" si="0"/>
        <v>-</v>
      </c>
    </row>
    <row r="7" spans="1:10" ht="14" x14ac:dyDescent="0.25">
      <c r="A7" s="33"/>
      <c r="B7" s="34" t="s">
        <v>58</v>
      </c>
      <c r="C7" s="23"/>
      <c r="D7" s="24"/>
      <c r="E7" s="23"/>
      <c r="F7" s="38"/>
      <c r="G7" s="38"/>
      <c r="H7" s="83"/>
      <c r="I7" s="83"/>
      <c r="J7" s="83"/>
    </row>
    <row r="8" spans="1:10" ht="14" x14ac:dyDescent="0.25">
      <c r="A8" s="23">
        <v>1</v>
      </c>
      <c r="B8" s="24" t="s">
        <v>59</v>
      </c>
      <c r="C8" s="23" t="s">
        <v>259</v>
      </c>
      <c r="D8" s="24" t="s">
        <v>28</v>
      </c>
      <c r="E8" s="23">
        <v>1.6</v>
      </c>
      <c r="F8" s="38"/>
      <c r="G8" s="38"/>
      <c r="H8" s="83" t="s">
        <v>254</v>
      </c>
      <c r="I8" s="83" t="str">
        <f t="shared" si="0"/>
        <v>-</v>
      </c>
      <c r="J8" s="83" t="str">
        <f t="shared" si="0"/>
        <v>-</v>
      </c>
    </row>
    <row r="9" spans="1:10" ht="14" x14ac:dyDescent="0.25">
      <c r="A9" s="23">
        <v>2</v>
      </c>
      <c r="B9" s="24" t="s">
        <v>60</v>
      </c>
      <c r="C9" s="23" t="s">
        <v>259</v>
      </c>
      <c r="D9" s="24" t="s">
        <v>28</v>
      </c>
      <c r="E9" s="23">
        <v>1.4</v>
      </c>
      <c r="F9" s="38"/>
      <c r="G9" s="38"/>
      <c r="H9" s="83" t="s">
        <v>254</v>
      </c>
      <c r="I9" s="83" t="str">
        <f t="shared" si="0"/>
        <v>-</v>
      </c>
      <c r="J9" s="83" t="str">
        <f t="shared" si="0"/>
        <v>-</v>
      </c>
    </row>
    <row r="10" spans="1:10" ht="14" x14ac:dyDescent="0.25">
      <c r="A10" s="23">
        <v>3</v>
      </c>
      <c r="B10" s="24" t="s">
        <v>61</v>
      </c>
      <c r="C10" s="23" t="s">
        <v>260</v>
      </c>
      <c r="D10" s="24" t="s">
        <v>28</v>
      </c>
      <c r="E10" s="23">
        <v>2.5</v>
      </c>
      <c r="F10" s="38"/>
      <c r="G10" s="38"/>
      <c r="H10" s="83" t="s">
        <v>254</v>
      </c>
      <c r="I10" s="83" t="str">
        <f t="shared" si="0"/>
        <v>-</v>
      </c>
      <c r="J10" s="83" t="str">
        <f t="shared" si="0"/>
        <v>-</v>
      </c>
    </row>
    <row r="11" spans="1:10" ht="14" x14ac:dyDescent="0.25">
      <c r="A11" s="23">
        <v>4</v>
      </c>
      <c r="B11" s="24" t="s">
        <v>62</v>
      </c>
      <c r="C11" s="23" t="s">
        <v>260</v>
      </c>
      <c r="D11" s="24" t="s">
        <v>28</v>
      </c>
      <c r="E11" s="23">
        <v>1.4</v>
      </c>
      <c r="F11" s="38"/>
      <c r="G11" s="38"/>
      <c r="H11" s="83" t="s">
        <v>254</v>
      </c>
      <c r="I11" s="83" t="str">
        <f t="shared" si="0"/>
        <v>-</v>
      </c>
      <c r="J11" s="83" t="str">
        <f t="shared" si="0"/>
        <v>-</v>
      </c>
    </row>
    <row r="12" spans="1:10" ht="14" x14ac:dyDescent="0.25">
      <c r="A12" s="23">
        <v>5</v>
      </c>
      <c r="B12" s="24" t="s">
        <v>63</v>
      </c>
      <c r="C12" s="23" t="s">
        <v>260</v>
      </c>
      <c r="D12" s="24" t="s">
        <v>37</v>
      </c>
      <c r="E12" s="23">
        <v>2.5</v>
      </c>
      <c r="F12" s="38"/>
      <c r="G12" s="38"/>
      <c r="H12" s="83" t="s">
        <v>254</v>
      </c>
      <c r="I12" s="83" t="s">
        <v>254</v>
      </c>
      <c r="J12" s="83" t="str">
        <f t="shared" si="0"/>
        <v>-</v>
      </c>
    </row>
    <row r="13" spans="1:10" ht="14" x14ac:dyDescent="0.25">
      <c r="A13" s="33"/>
      <c r="B13" s="34" t="s">
        <v>64</v>
      </c>
      <c r="C13" s="23"/>
      <c r="D13" s="24"/>
      <c r="E13" s="23"/>
      <c r="F13" s="38"/>
      <c r="G13" s="38"/>
      <c r="H13" s="83"/>
      <c r="I13" s="83"/>
      <c r="J13" s="83"/>
    </row>
    <row r="14" spans="1:10" ht="14" x14ac:dyDescent="0.25">
      <c r="A14" s="23">
        <v>1</v>
      </c>
      <c r="B14" s="24" t="s">
        <v>132</v>
      </c>
      <c r="C14" s="23" t="s">
        <v>260</v>
      </c>
      <c r="D14" s="24" t="s">
        <v>28</v>
      </c>
      <c r="E14" s="23">
        <v>2.5</v>
      </c>
      <c r="F14" s="38"/>
      <c r="G14" s="38"/>
      <c r="H14" s="83" t="s">
        <v>254</v>
      </c>
      <c r="I14" s="83" t="str">
        <f t="shared" si="0"/>
        <v>-</v>
      </c>
      <c r="J14" s="83" t="str">
        <f t="shared" si="0"/>
        <v>-</v>
      </c>
    </row>
    <row r="15" spans="1:10" ht="14" x14ac:dyDescent="0.25">
      <c r="A15" s="23">
        <v>2</v>
      </c>
      <c r="B15" s="24" t="s">
        <v>133</v>
      </c>
      <c r="C15" s="23" t="s">
        <v>260</v>
      </c>
      <c r="D15" s="24" t="s">
        <v>28</v>
      </c>
      <c r="E15" s="23">
        <v>3</v>
      </c>
      <c r="F15" s="38"/>
      <c r="G15" s="38"/>
      <c r="H15" s="83" t="s">
        <v>254</v>
      </c>
      <c r="I15" s="83" t="str">
        <f t="shared" si="0"/>
        <v>-</v>
      </c>
      <c r="J15" s="83" t="str">
        <f t="shared" si="0"/>
        <v>-</v>
      </c>
    </row>
    <row r="16" spans="1:10" ht="14" x14ac:dyDescent="0.25">
      <c r="A16" s="23">
        <v>3</v>
      </c>
      <c r="B16" s="24" t="s">
        <v>131</v>
      </c>
      <c r="C16" s="23" t="s">
        <v>260</v>
      </c>
      <c r="D16" s="24" t="s">
        <v>28</v>
      </c>
      <c r="E16" s="23">
        <v>4</v>
      </c>
      <c r="F16" s="38"/>
      <c r="G16" s="38"/>
      <c r="H16" s="83" t="s">
        <v>254</v>
      </c>
      <c r="I16" s="83" t="str">
        <f t="shared" si="0"/>
        <v>-</v>
      </c>
      <c r="J16" s="83" t="str">
        <f t="shared" si="0"/>
        <v>-</v>
      </c>
    </row>
    <row r="17" spans="1:10" ht="14" x14ac:dyDescent="0.25">
      <c r="A17" s="23">
        <v>4</v>
      </c>
      <c r="B17" s="24" t="s">
        <v>128</v>
      </c>
      <c r="C17" s="23" t="s">
        <v>260</v>
      </c>
      <c r="D17" s="24" t="s">
        <v>28</v>
      </c>
      <c r="E17" s="23">
        <v>1.5</v>
      </c>
      <c r="F17" s="38"/>
      <c r="G17" s="38"/>
      <c r="H17" s="83" t="s">
        <v>254</v>
      </c>
      <c r="I17" s="83" t="str">
        <f t="shared" si="0"/>
        <v>-</v>
      </c>
      <c r="J17" s="83" t="str">
        <f t="shared" si="0"/>
        <v>-</v>
      </c>
    </row>
    <row r="18" spans="1:10" ht="14" x14ac:dyDescent="0.25">
      <c r="A18" s="23">
        <v>5</v>
      </c>
      <c r="B18" s="24" t="s">
        <v>65</v>
      </c>
      <c r="C18" s="23" t="s">
        <v>259</v>
      </c>
      <c r="D18" s="24" t="s">
        <v>28</v>
      </c>
      <c r="E18" s="23">
        <v>0.2</v>
      </c>
      <c r="F18" s="38"/>
      <c r="G18" s="38"/>
      <c r="H18" s="83" t="s">
        <v>254</v>
      </c>
      <c r="I18" s="83" t="str">
        <f t="shared" si="0"/>
        <v>-</v>
      </c>
      <c r="J18" s="83" t="str">
        <f t="shared" si="0"/>
        <v>-</v>
      </c>
    </row>
    <row r="19" spans="1:10" ht="14" x14ac:dyDescent="0.25">
      <c r="A19" s="23">
        <v>6</v>
      </c>
      <c r="B19" s="24" t="s">
        <v>66</v>
      </c>
      <c r="C19" s="23" t="s">
        <v>259</v>
      </c>
      <c r="D19" s="24" t="s">
        <v>28</v>
      </c>
      <c r="E19" s="23">
        <v>1.5</v>
      </c>
      <c r="F19" s="38"/>
      <c r="G19" s="38"/>
      <c r="H19" s="83" t="s">
        <v>254</v>
      </c>
      <c r="I19" s="83" t="str">
        <f t="shared" si="0"/>
        <v>-</v>
      </c>
      <c r="J19" s="83" t="str">
        <f t="shared" si="0"/>
        <v>-</v>
      </c>
    </row>
    <row r="20" spans="1:10" ht="14" x14ac:dyDescent="0.25">
      <c r="A20" s="23">
        <v>7</v>
      </c>
      <c r="B20" s="24" t="s">
        <v>134</v>
      </c>
      <c r="C20" s="23" t="s">
        <v>260</v>
      </c>
      <c r="D20" s="24" t="s">
        <v>28</v>
      </c>
      <c r="E20" s="23">
        <v>10</v>
      </c>
      <c r="F20" s="38"/>
      <c r="G20" s="38"/>
      <c r="H20" s="83" t="s">
        <v>254</v>
      </c>
      <c r="I20" s="83" t="str">
        <f t="shared" si="0"/>
        <v>-</v>
      </c>
      <c r="J20" s="83" t="str">
        <f t="shared" si="0"/>
        <v>-</v>
      </c>
    </row>
    <row r="21" spans="1:10" ht="14" x14ac:dyDescent="0.25">
      <c r="A21" s="33"/>
      <c r="B21" s="34" t="s">
        <v>67</v>
      </c>
      <c r="C21" s="23"/>
      <c r="D21" s="24"/>
      <c r="E21" s="23"/>
      <c r="F21" s="38"/>
      <c r="G21" s="38"/>
      <c r="H21" s="83"/>
      <c r="I21" s="83"/>
      <c r="J21" s="83"/>
    </row>
    <row r="22" spans="1:10" ht="14" x14ac:dyDescent="0.25">
      <c r="A22" s="23">
        <v>1</v>
      </c>
      <c r="B22" s="24" t="s">
        <v>68</v>
      </c>
      <c r="C22" s="23" t="s">
        <v>261</v>
      </c>
      <c r="D22" s="24" t="s">
        <v>55</v>
      </c>
      <c r="E22" s="23">
        <v>0.5</v>
      </c>
      <c r="F22" s="38"/>
      <c r="G22" s="38"/>
      <c r="H22" s="83" t="s">
        <v>254</v>
      </c>
      <c r="I22" s="83" t="s">
        <v>254</v>
      </c>
      <c r="J22" s="83" t="str">
        <f t="shared" si="0"/>
        <v>-</v>
      </c>
    </row>
    <row r="23" spans="1:10" ht="14" x14ac:dyDescent="0.25">
      <c r="A23" s="23">
        <v>2</v>
      </c>
      <c r="B23" s="24" t="s">
        <v>69</v>
      </c>
      <c r="C23" s="23" t="s">
        <v>261</v>
      </c>
      <c r="D23" s="24" t="s">
        <v>55</v>
      </c>
      <c r="E23" s="23">
        <v>0.1</v>
      </c>
      <c r="F23" s="38"/>
      <c r="G23" s="38"/>
      <c r="H23" s="83" t="s">
        <v>254</v>
      </c>
      <c r="I23" s="83" t="s">
        <v>254</v>
      </c>
      <c r="J23" s="83" t="str">
        <f t="shared" si="0"/>
        <v>-</v>
      </c>
    </row>
    <row r="24" spans="1:10" ht="14" x14ac:dyDescent="0.25">
      <c r="A24" s="23">
        <v>3</v>
      </c>
      <c r="B24" s="24" t="s">
        <v>70</v>
      </c>
      <c r="C24" s="23" t="s">
        <v>262</v>
      </c>
      <c r="D24" s="24" t="s">
        <v>52</v>
      </c>
      <c r="E24" s="23">
        <v>0.2</v>
      </c>
      <c r="F24" s="38"/>
      <c r="G24" s="38"/>
      <c r="H24" s="83" t="s">
        <v>254</v>
      </c>
      <c r="I24" s="83" t="str">
        <f t="shared" si="0"/>
        <v>-</v>
      </c>
      <c r="J24" s="83" t="str">
        <f t="shared" si="0"/>
        <v>-</v>
      </c>
    </row>
    <row r="25" spans="1:10" ht="14" x14ac:dyDescent="0.25">
      <c r="A25" s="23">
        <v>4</v>
      </c>
      <c r="B25" s="24" t="s">
        <v>71</v>
      </c>
      <c r="C25" s="23" t="s">
        <v>262</v>
      </c>
      <c r="D25" s="24" t="s">
        <v>52</v>
      </c>
      <c r="E25" s="23">
        <v>0.2</v>
      </c>
      <c r="F25" s="38"/>
      <c r="G25" s="38"/>
      <c r="H25" s="83" t="s">
        <v>254</v>
      </c>
      <c r="I25" s="83" t="str">
        <f t="shared" si="0"/>
        <v>-</v>
      </c>
      <c r="J25" s="83" t="str">
        <f t="shared" si="0"/>
        <v>-</v>
      </c>
    </row>
    <row r="26" spans="1:10" ht="14" x14ac:dyDescent="0.25">
      <c r="A26" s="23">
        <v>5</v>
      </c>
      <c r="B26" s="24" t="s">
        <v>72</v>
      </c>
      <c r="C26" s="23" t="s">
        <v>262</v>
      </c>
      <c r="D26" s="24" t="s">
        <v>52</v>
      </c>
      <c r="E26" s="23">
        <v>0.4</v>
      </c>
      <c r="F26" s="38"/>
      <c r="G26" s="38"/>
      <c r="H26" s="83" t="s">
        <v>254</v>
      </c>
      <c r="I26" s="83" t="str">
        <f t="shared" si="0"/>
        <v>-</v>
      </c>
      <c r="J26" s="83" t="str">
        <f t="shared" si="0"/>
        <v>-</v>
      </c>
    </row>
    <row r="27" spans="1:10" ht="14" x14ac:dyDescent="0.25">
      <c r="A27" s="23">
        <v>6</v>
      </c>
      <c r="B27" s="24" t="s">
        <v>73</v>
      </c>
      <c r="C27" s="23" t="s">
        <v>262</v>
      </c>
      <c r="D27" s="24" t="s">
        <v>52</v>
      </c>
      <c r="E27" s="23">
        <v>0.2</v>
      </c>
      <c r="F27" s="38"/>
      <c r="G27" s="38"/>
      <c r="H27" s="83" t="s">
        <v>254</v>
      </c>
      <c r="I27" s="83" t="str">
        <f t="shared" si="0"/>
        <v>-</v>
      </c>
      <c r="J27" s="83" t="str">
        <f t="shared" si="0"/>
        <v>-</v>
      </c>
    </row>
    <row r="28" spans="1:10" ht="14" x14ac:dyDescent="0.25">
      <c r="A28" s="23">
        <v>7</v>
      </c>
      <c r="B28" s="24" t="s">
        <v>74</v>
      </c>
      <c r="C28" s="23" t="s">
        <v>262</v>
      </c>
      <c r="D28" s="24" t="s">
        <v>52</v>
      </c>
      <c r="E28" s="23">
        <v>0.1</v>
      </c>
      <c r="F28" s="38"/>
      <c r="G28" s="38"/>
      <c r="H28" s="83" t="s">
        <v>254</v>
      </c>
      <c r="I28" s="83" t="str">
        <f t="shared" si="0"/>
        <v>-</v>
      </c>
      <c r="J28" s="83" t="str">
        <f t="shared" si="0"/>
        <v>-</v>
      </c>
    </row>
    <row r="29" spans="1:10" ht="14" x14ac:dyDescent="0.25">
      <c r="A29" s="23">
        <v>8</v>
      </c>
      <c r="B29" s="24" t="s">
        <v>219</v>
      </c>
      <c r="C29" s="23" t="s">
        <v>260</v>
      </c>
      <c r="D29" s="24" t="s">
        <v>216</v>
      </c>
      <c r="E29" s="23">
        <v>24</v>
      </c>
      <c r="F29" s="38"/>
      <c r="G29" s="38"/>
      <c r="H29" s="83" t="s">
        <v>254</v>
      </c>
      <c r="I29" s="83" t="s">
        <v>254</v>
      </c>
      <c r="J29" s="83" t="str">
        <f>IFERROR($F29/($E29*$G29)*4,"-")</f>
        <v>-</v>
      </c>
    </row>
    <row r="30" spans="1:10" ht="14" x14ac:dyDescent="0.25">
      <c r="A30" s="33"/>
      <c r="B30" s="34" t="s">
        <v>87</v>
      </c>
      <c r="C30" s="23"/>
      <c r="D30" s="24"/>
      <c r="E30" s="23"/>
      <c r="F30" s="38"/>
      <c r="G30" s="38"/>
      <c r="H30" s="83"/>
      <c r="I30" s="83"/>
      <c r="J30" s="83"/>
    </row>
    <row r="31" spans="1:10" ht="14" x14ac:dyDescent="0.25">
      <c r="A31" s="23">
        <v>1</v>
      </c>
      <c r="B31" s="24" t="s">
        <v>75</v>
      </c>
      <c r="C31" s="23" t="s">
        <v>259</v>
      </c>
      <c r="D31" s="24" t="s">
        <v>55</v>
      </c>
      <c r="E31" s="23">
        <v>4</v>
      </c>
      <c r="F31" s="38"/>
      <c r="G31" s="38"/>
      <c r="H31" s="83" t="s">
        <v>254</v>
      </c>
      <c r="I31" s="83" t="s">
        <v>254</v>
      </c>
      <c r="J31" s="83" t="str">
        <f t="shared" si="0"/>
        <v>-</v>
      </c>
    </row>
    <row r="32" spans="1:10" ht="14" x14ac:dyDescent="0.25">
      <c r="A32" s="23">
        <v>2</v>
      </c>
      <c r="B32" s="24" t="s">
        <v>211</v>
      </c>
      <c r="C32" s="23" t="s">
        <v>259</v>
      </c>
      <c r="D32" s="24" t="s">
        <v>55</v>
      </c>
      <c r="E32" s="23">
        <v>7</v>
      </c>
      <c r="F32" s="38"/>
      <c r="G32" s="38"/>
      <c r="H32" s="83" t="s">
        <v>254</v>
      </c>
      <c r="I32" s="83" t="s">
        <v>254</v>
      </c>
      <c r="J32" s="83" t="str">
        <f t="shared" si="0"/>
        <v>-</v>
      </c>
    </row>
    <row r="33" spans="1:10" ht="14" x14ac:dyDescent="0.25">
      <c r="A33" s="23">
        <v>3</v>
      </c>
      <c r="B33" s="24" t="s">
        <v>76</v>
      </c>
      <c r="C33" s="23" t="s">
        <v>259</v>
      </c>
      <c r="D33" s="24" t="s">
        <v>55</v>
      </c>
      <c r="E33" s="23">
        <v>5</v>
      </c>
      <c r="F33" s="38"/>
      <c r="G33" s="38"/>
      <c r="H33" s="83" t="s">
        <v>254</v>
      </c>
      <c r="I33" s="83" t="s">
        <v>254</v>
      </c>
      <c r="J33" s="83" t="str">
        <f t="shared" si="0"/>
        <v>-</v>
      </c>
    </row>
    <row r="34" spans="1:10" ht="14" x14ac:dyDescent="0.25">
      <c r="A34" s="23">
        <v>4</v>
      </c>
      <c r="B34" s="24" t="s">
        <v>77</v>
      </c>
      <c r="C34" s="23" t="s">
        <v>259</v>
      </c>
      <c r="D34" s="24" t="s">
        <v>55</v>
      </c>
      <c r="E34" s="23">
        <v>0.6</v>
      </c>
      <c r="F34" s="38"/>
      <c r="G34" s="38"/>
      <c r="H34" s="83" t="s">
        <v>254</v>
      </c>
      <c r="I34" s="83" t="s">
        <v>254</v>
      </c>
      <c r="J34" s="83" t="str">
        <f t="shared" si="0"/>
        <v>-</v>
      </c>
    </row>
    <row r="35" spans="1:10" ht="14" x14ac:dyDescent="0.25">
      <c r="A35" s="23">
        <v>5</v>
      </c>
      <c r="B35" s="24" t="s">
        <v>78</v>
      </c>
      <c r="C35" s="23" t="s">
        <v>262</v>
      </c>
      <c r="D35" s="24" t="s">
        <v>55</v>
      </c>
      <c r="E35" s="23">
        <v>0.1</v>
      </c>
      <c r="F35" s="38"/>
      <c r="G35" s="38"/>
      <c r="H35" s="83" t="s">
        <v>254</v>
      </c>
      <c r="I35" s="83" t="s">
        <v>254</v>
      </c>
      <c r="J35" s="83" t="str">
        <f t="shared" si="0"/>
        <v>-</v>
      </c>
    </row>
    <row r="36" spans="1:10" ht="14" x14ac:dyDescent="0.25">
      <c r="A36" s="23">
        <v>6</v>
      </c>
      <c r="B36" s="24" t="s">
        <v>79</v>
      </c>
      <c r="C36" s="23" t="s">
        <v>262</v>
      </c>
      <c r="D36" s="24" t="s">
        <v>55</v>
      </c>
      <c r="E36" s="23">
        <v>0.2</v>
      </c>
      <c r="F36" s="38"/>
      <c r="G36" s="38"/>
      <c r="H36" s="83" t="s">
        <v>254</v>
      </c>
      <c r="I36" s="83" t="s">
        <v>254</v>
      </c>
      <c r="J36" s="83" t="str">
        <f t="shared" si="0"/>
        <v>-</v>
      </c>
    </row>
    <row r="37" spans="1:10" ht="14" x14ac:dyDescent="0.25">
      <c r="A37" s="23">
        <v>7</v>
      </c>
      <c r="B37" s="24" t="s">
        <v>80</v>
      </c>
      <c r="C37" s="23" t="s">
        <v>260</v>
      </c>
      <c r="D37" s="24" t="s">
        <v>55</v>
      </c>
      <c r="E37" s="23">
        <v>2.5</v>
      </c>
      <c r="F37" s="38"/>
      <c r="G37" s="38"/>
      <c r="H37" s="83" t="s">
        <v>254</v>
      </c>
      <c r="I37" s="83" t="s">
        <v>254</v>
      </c>
      <c r="J37" s="83" t="str">
        <f t="shared" si="0"/>
        <v>-</v>
      </c>
    </row>
    <row r="38" spans="1:10" ht="14" x14ac:dyDescent="0.25">
      <c r="A38" s="23">
        <v>8</v>
      </c>
      <c r="B38" s="24" t="s">
        <v>81</v>
      </c>
      <c r="C38" s="23" t="s">
        <v>260</v>
      </c>
      <c r="D38" s="24" t="s">
        <v>55</v>
      </c>
      <c r="E38" s="23">
        <v>5</v>
      </c>
      <c r="F38" s="38"/>
      <c r="G38" s="38"/>
      <c r="H38" s="83" t="s">
        <v>254</v>
      </c>
      <c r="I38" s="83" t="s">
        <v>254</v>
      </c>
      <c r="J38" s="83" t="str">
        <f t="shared" si="0"/>
        <v>-</v>
      </c>
    </row>
    <row r="39" spans="1:10" ht="14" x14ac:dyDescent="0.25">
      <c r="A39" s="23">
        <v>9</v>
      </c>
      <c r="B39" s="24" t="s">
        <v>82</v>
      </c>
      <c r="C39" s="23" t="s">
        <v>259</v>
      </c>
      <c r="D39" s="24" t="s">
        <v>52</v>
      </c>
      <c r="E39" s="23">
        <v>5</v>
      </c>
      <c r="F39" s="38"/>
      <c r="G39" s="38"/>
      <c r="H39" s="83" t="s">
        <v>254</v>
      </c>
      <c r="I39" s="83" t="str">
        <f t="shared" si="0"/>
        <v>-</v>
      </c>
      <c r="J39" s="83" t="str">
        <f t="shared" si="0"/>
        <v>-</v>
      </c>
    </row>
    <row r="40" spans="1:10" ht="14" x14ac:dyDescent="0.25">
      <c r="A40" s="23">
        <v>10</v>
      </c>
      <c r="B40" s="24" t="s">
        <v>83</v>
      </c>
      <c r="C40" s="23" t="s">
        <v>260</v>
      </c>
      <c r="D40" s="24" t="s">
        <v>52</v>
      </c>
      <c r="E40" s="23">
        <v>4</v>
      </c>
      <c r="F40" s="38"/>
      <c r="G40" s="38"/>
      <c r="H40" s="83" t="s">
        <v>254</v>
      </c>
      <c r="I40" s="83" t="str">
        <f t="shared" si="0"/>
        <v>-</v>
      </c>
      <c r="J40" s="83" t="str">
        <f t="shared" si="0"/>
        <v>-</v>
      </c>
    </row>
    <row r="41" spans="1:10" ht="14" x14ac:dyDescent="0.25">
      <c r="A41" s="23">
        <v>11</v>
      </c>
      <c r="B41" s="24" t="s">
        <v>84</v>
      </c>
      <c r="C41" s="23" t="s">
        <v>262</v>
      </c>
      <c r="D41" s="24" t="s">
        <v>85</v>
      </c>
      <c r="E41" s="23">
        <v>20</v>
      </c>
      <c r="F41" s="38"/>
      <c r="G41" s="38"/>
      <c r="H41" s="83" t="s">
        <v>254</v>
      </c>
      <c r="I41" s="83" t="s">
        <v>254</v>
      </c>
      <c r="J41" s="83" t="str">
        <f>IFERROR($F41/($E41*$G41)*2,"-")</f>
        <v>-</v>
      </c>
    </row>
    <row r="42" spans="1:10" ht="14" x14ac:dyDescent="0.25">
      <c r="A42" s="23">
        <v>12</v>
      </c>
      <c r="B42" s="24" t="s">
        <v>157</v>
      </c>
      <c r="C42" s="23" t="s">
        <v>259</v>
      </c>
      <c r="D42" s="24" t="s">
        <v>55</v>
      </c>
      <c r="E42" s="23">
        <v>3</v>
      </c>
      <c r="F42" s="38"/>
      <c r="G42" s="38"/>
      <c r="H42" s="83" t="s">
        <v>254</v>
      </c>
      <c r="I42" s="83" t="s">
        <v>254</v>
      </c>
      <c r="J42" s="83" t="str">
        <f t="shared" si="0"/>
        <v>-</v>
      </c>
    </row>
    <row r="43" spans="1:10" ht="14" x14ac:dyDescent="0.25">
      <c r="A43" s="23">
        <v>13</v>
      </c>
      <c r="B43" s="24" t="s">
        <v>220</v>
      </c>
      <c r="C43" s="23" t="s">
        <v>260</v>
      </c>
      <c r="D43" s="24" t="s">
        <v>199</v>
      </c>
      <c r="E43" s="23">
        <v>1</v>
      </c>
      <c r="F43" s="38"/>
      <c r="G43" s="38"/>
      <c r="H43" s="83" t="s">
        <v>254</v>
      </c>
      <c r="I43" s="83" t="str">
        <f t="shared" si="0"/>
        <v>-</v>
      </c>
      <c r="J43" s="83" t="str">
        <f t="shared" si="0"/>
        <v>-</v>
      </c>
    </row>
    <row r="44" spans="1:10" ht="14" x14ac:dyDescent="0.25">
      <c r="A44" s="23">
        <v>14</v>
      </c>
      <c r="B44" s="24" t="s">
        <v>221</v>
      </c>
      <c r="C44" s="23" t="s">
        <v>259</v>
      </c>
      <c r="D44" s="24" t="s">
        <v>148</v>
      </c>
      <c r="E44" s="23">
        <v>8</v>
      </c>
      <c r="F44" s="38"/>
      <c r="G44" s="38"/>
      <c r="H44" s="83" t="str">
        <f t="shared" si="0"/>
        <v>-</v>
      </c>
      <c r="I44" s="83" t="s">
        <v>254</v>
      </c>
      <c r="J44" s="83" t="str">
        <f t="shared" si="0"/>
        <v>-</v>
      </c>
    </row>
    <row r="45" spans="1:10" ht="14" x14ac:dyDescent="0.25">
      <c r="A45" s="33"/>
      <c r="B45" s="34" t="s">
        <v>88</v>
      </c>
      <c r="C45" s="23"/>
      <c r="D45" s="24"/>
      <c r="E45" s="23"/>
      <c r="F45" s="38"/>
      <c r="G45" s="38"/>
      <c r="H45" s="83"/>
      <c r="I45" s="83"/>
      <c r="J45" s="83"/>
    </row>
    <row r="46" spans="1:10" ht="14" x14ac:dyDescent="0.25">
      <c r="A46" s="23">
        <v>1</v>
      </c>
      <c r="B46" s="24" t="s">
        <v>89</v>
      </c>
      <c r="C46" s="23" t="s">
        <v>262</v>
      </c>
      <c r="D46" s="24" t="s">
        <v>86</v>
      </c>
      <c r="E46" s="23">
        <v>0.5</v>
      </c>
      <c r="F46" s="38"/>
      <c r="G46" s="38"/>
      <c r="H46" s="83" t="str">
        <f t="shared" si="0"/>
        <v>-</v>
      </c>
      <c r="I46" s="83" t="s">
        <v>254</v>
      </c>
      <c r="J46" s="83" t="s">
        <v>254</v>
      </c>
    </row>
    <row r="47" spans="1:10" ht="14" x14ac:dyDescent="0.25">
      <c r="A47" s="23">
        <v>2</v>
      </c>
      <c r="B47" s="24" t="s">
        <v>90</v>
      </c>
      <c r="C47" s="23" t="s">
        <v>262</v>
      </c>
      <c r="D47" s="24" t="s">
        <v>86</v>
      </c>
      <c r="E47" s="23">
        <v>0.4</v>
      </c>
      <c r="F47" s="38"/>
      <c r="G47" s="38"/>
      <c r="H47" s="83" t="str">
        <f t="shared" si="0"/>
        <v>-</v>
      </c>
      <c r="I47" s="83" t="s">
        <v>254</v>
      </c>
      <c r="J47" s="83" t="s">
        <v>254</v>
      </c>
    </row>
    <row r="48" spans="1:10" ht="14" x14ac:dyDescent="0.25">
      <c r="A48" s="23">
        <v>3</v>
      </c>
      <c r="B48" s="24" t="s">
        <v>91</v>
      </c>
      <c r="C48" s="23" t="s">
        <v>260</v>
      </c>
      <c r="D48" s="24" t="s">
        <v>86</v>
      </c>
      <c r="E48" s="23">
        <v>2</v>
      </c>
      <c r="F48" s="38"/>
      <c r="G48" s="38"/>
      <c r="H48" s="83" t="str">
        <f t="shared" si="0"/>
        <v>-</v>
      </c>
      <c r="I48" s="83" t="s">
        <v>254</v>
      </c>
      <c r="J48" s="83" t="s">
        <v>254</v>
      </c>
    </row>
    <row r="49" spans="1:10" ht="14" x14ac:dyDescent="0.25">
      <c r="A49" s="8"/>
      <c r="B49" s="55" t="s">
        <v>255</v>
      </c>
      <c r="C49" s="8"/>
      <c r="D49" s="9"/>
      <c r="E49" s="8"/>
      <c r="H49" s="85">
        <f>SUM(H4:H48)</f>
        <v>0</v>
      </c>
      <c r="I49" s="85">
        <f t="shared" ref="I49:J49" si="1">SUM(I4:I48)</f>
        <v>0</v>
      </c>
      <c r="J49" s="85">
        <f t="shared" si="1"/>
        <v>0</v>
      </c>
    </row>
    <row r="50" spans="1:10" hidden="1" x14ac:dyDescent="0.25">
      <c r="A50" s="8"/>
      <c r="B50" s="9"/>
      <c r="C50" s="8"/>
      <c r="D50" s="9"/>
      <c r="E50" s="8"/>
    </row>
    <row r="51" spans="1:10" hidden="1" x14ac:dyDescent="0.25">
      <c r="A51" s="8"/>
      <c r="B51" s="9"/>
      <c r="C51" s="8"/>
      <c r="D51" s="9"/>
      <c r="E51" s="8"/>
    </row>
    <row r="52" spans="1:10" hidden="1" x14ac:dyDescent="0.25">
      <c r="A52" s="8"/>
      <c r="B52" s="9"/>
      <c r="C52" s="8"/>
      <c r="D52" s="9"/>
      <c r="E52" s="8"/>
    </row>
    <row r="53" spans="1:10" hidden="1" x14ac:dyDescent="0.25">
      <c r="A53" s="8"/>
      <c r="B53" s="9"/>
      <c r="C53" s="8"/>
      <c r="D53" s="9"/>
      <c r="E53" s="8"/>
    </row>
    <row r="54" spans="1:10" hidden="1" x14ac:dyDescent="0.25">
      <c r="A54" s="8"/>
      <c r="B54" s="9"/>
      <c r="C54" s="8"/>
      <c r="D54" s="9"/>
      <c r="E54" s="8"/>
    </row>
    <row r="55" spans="1:10" hidden="1" x14ac:dyDescent="0.25">
      <c r="A55" s="8"/>
      <c r="B55" s="9"/>
      <c r="C55" s="8"/>
      <c r="D55" s="9"/>
      <c r="E55" s="8"/>
    </row>
    <row r="56" spans="1:10" hidden="1" x14ac:dyDescent="0.25">
      <c r="A56" s="8"/>
      <c r="B56" s="9"/>
      <c r="C56" s="8"/>
      <c r="D56" s="9"/>
      <c r="E56" s="8"/>
    </row>
    <row r="57" spans="1:10" hidden="1" x14ac:dyDescent="0.25">
      <c r="A57" s="8"/>
      <c r="B57" s="9"/>
      <c r="C57" s="8"/>
      <c r="D57" s="9"/>
      <c r="E57" s="8"/>
    </row>
    <row r="58" spans="1:10" hidden="1" x14ac:dyDescent="0.25">
      <c r="A58" s="8"/>
      <c r="B58" s="9"/>
      <c r="C58" s="8"/>
      <c r="D58" s="9"/>
      <c r="E58" s="8"/>
    </row>
    <row r="59" spans="1:10" hidden="1" x14ac:dyDescent="0.25">
      <c r="A59" s="8"/>
      <c r="B59" s="9"/>
      <c r="C59" s="8"/>
      <c r="D59" s="9"/>
      <c r="E59" s="8"/>
    </row>
    <row r="60" spans="1:10" hidden="1" x14ac:dyDescent="0.25">
      <c r="A60" s="8"/>
      <c r="B60" s="9"/>
      <c r="C60" s="8"/>
      <c r="D60" s="9"/>
      <c r="E60" s="8"/>
    </row>
    <row r="61" spans="1:10" hidden="1" x14ac:dyDescent="0.25">
      <c r="A61" s="8"/>
      <c r="B61" s="9"/>
      <c r="C61" s="8"/>
      <c r="D61" s="9"/>
      <c r="E61" s="8"/>
    </row>
    <row r="62" spans="1:10" hidden="1" x14ac:dyDescent="0.25">
      <c r="A62" s="8"/>
      <c r="B62" s="9"/>
      <c r="C62" s="8"/>
      <c r="D62" s="9"/>
      <c r="E62" s="8"/>
    </row>
    <row r="63" spans="1:10" hidden="1" x14ac:dyDescent="0.25">
      <c r="A63" s="8"/>
      <c r="B63" s="9"/>
      <c r="C63" s="8"/>
      <c r="D63" s="9"/>
      <c r="E63" s="8"/>
    </row>
    <row r="64" spans="1:10" hidden="1" x14ac:dyDescent="0.25">
      <c r="A64" s="8"/>
      <c r="B64" s="9"/>
      <c r="C64" s="8"/>
      <c r="D64" s="9"/>
      <c r="E64" s="8"/>
    </row>
    <row r="65" spans="1:5" hidden="1" x14ac:dyDescent="0.25">
      <c r="A65" s="8"/>
      <c r="B65" s="9"/>
      <c r="C65" s="8"/>
      <c r="D65" s="9"/>
      <c r="E65" s="8"/>
    </row>
    <row r="66" spans="1:5" hidden="1" x14ac:dyDescent="0.25">
      <c r="A66" s="8"/>
      <c r="B66" s="9"/>
      <c r="C66" s="8"/>
      <c r="D66" s="9"/>
      <c r="E66" s="8"/>
    </row>
    <row r="67" spans="1:5" hidden="1" x14ac:dyDescent="0.25">
      <c r="A67" s="8"/>
      <c r="B67" s="9"/>
      <c r="C67" s="8"/>
      <c r="D67" s="9"/>
      <c r="E67" s="8"/>
    </row>
    <row r="68" spans="1:5" hidden="1" x14ac:dyDescent="0.25">
      <c r="A68" s="8"/>
      <c r="B68" s="9"/>
      <c r="C68" s="8"/>
      <c r="D68" s="9"/>
      <c r="E68" s="8"/>
    </row>
    <row r="69" spans="1:5" hidden="1" x14ac:dyDescent="0.25">
      <c r="A69" s="8"/>
      <c r="B69" s="9"/>
      <c r="C69" s="8"/>
      <c r="D69" s="9"/>
      <c r="E69" s="8"/>
    </row>
    <row r="70" spans="1:5" hidden="1" x14ac:dyDescent="0.25">
      <c r="A70" s="8"/>
      <c r="B70" s="9"/>
      <c r="C70" s="8"/>
      <c r="D70" s="9"/>
      <c r="E70" s="8"/>
    </row>
    <row r="71" spans="1:5" hidden="1" x14ac:dyDescent="0.25">
      <c r="A71" s="8"/>
      <c r="B71" s="9"/>
      <c r="C71" s="8"/>
      <c r="D71" s="9"/>
      <c r="E71" s="8"/>
    </row>
    <row r="72" spans="1:5" hidden="1" x14ac:dyDescent="0.25">
      <c r="A72" s="8"/>
      <c r="B72" s="9"/>
      <c r="C72" s="8"/>
      <c r="D72" s="9"/>
      <c r="E72" s="8"/>
    </row>
    <row r="73" spans="1:5" hidden="1" x14ac:dyDescent="0.25">
      <c r="A73" s="8"/>
      <c r="B73" s="9"/>
      <c r="C73" s="8"/>
      <c r="D73" s="9"/>
      <c r="E73" s="8"/>
    </row>
    <row r="74" spans="1:5" hidden="1" x14ac:dyDescent="0.25">
      <c r="A74" s="8"/>
      <c r="B74" s="9"/>
      <c r="C74" s="8"/>
      <c r="D74" s="9"/>
      <c r="E74" s="8"/>
    </row>
    <row r="75" spans="1:5" hidden="1" x14ac:dyDescent="0.25">
      <c r="A75" s="8"/>
      <c r="B75" s="9"/>
      <c r="C75" s="8"/>
      <c r="D75" s="9"/>
      <c r="E75" s="8"/>
    </row>
    <row r="76" spans="1:5" hidden="1" x14ac:dyDescent="0.25">
      <c r="A76" s="8"/>
      <c r="B76" s="9"/>
      <c r="C76" s="8"/>
      <c r="D76" s="9"/>
      <c r="E76" s="8"/>
    </row>
    <row r="77" spans="1:5" hidden="1" x14ac:dyDescent="0.25">
      <c r="A77" s="8"/>
      <c r="B77" s="9"/>
      <c r="C77" s="8"/>
      <c r="D77" s="9"/>
      <c r="E77" s="8"/>
    </row>
    <row r="78" spans="1:5" hidden="1" x14ac:dyDescent="0.25">
      <c r="A78" s="8"/>
      <c r="B78" s="9"/>
      <c r="C78" s="8"/>
      <c r="D78" s="9"/>
      <c r="E78" s="8"/>
    </row>
    <row r="79" spans="1:5" hidden="1" x14ac:dyDescent="0.25">
      <c r="A79" s="8"/>
      <c r="B79" s="9"/>
      <c r="C79" s="8"/>
      <c r="D79" s="9"/>
      <c r="E79" s="8"/>
    </row>
    <row r="80" spans="1:5" hidden="1" x14ac:dyDescent="0.25">
      <c r="A80" s="8"/>
      <c r="B80" s="9"/>
      <c r="C80" s="8"/>
      <c r="D80" s="9"/>
      <c r="E80" s="8"/>
    </row>
    <row r="81" spans="1:5" hidden="1" x14ac:dyDescent="0.25">
      <c r="A81" s="8"/>
      <c r="B81" s="9"/>
      <c r="C81" s="8"/>
      <c r="D81" s="9"/>
      <c r="E81" s="8"/>
    </row>
    <row r="82" spans="1:5" hidden="1" x14ac:dyDescent="0.25">
      <c r="A82" s="8"/>
      <c r="B82" s="9"/>
      <c r="C82" s="8"/>
      <c r="D82" s="9"/>
      <c r="E82" s="8"/>
    </row>
    <row r="83" spans="1:5" hidden="1" x14ac:dyDescent="0.25">
      <c r="A83" s="8"/>
      <c r="B83" s="9"/>
      <c r="C83" s="8"/>
      <c r="D83" s="9"/>
      <c r="E83" s="8"/>
    </row>
    <row r="84" spans="1:5" hidden="1" x14ac:dyDescent="0.25">
      <c r="A84" s="8"/>
      <c r="B84" s="9"/>
      <c r="C84" s="8"/>
      <c r="D84" s="9"/>
      <c r="E84" s="8"/>
    </row>
    <row r="85" spans="1:5" hidden="1" x14ac:dyDescent="0.25">
      <c r="A85" s="8"/>
      <c r="B85" s="9"/>
      <c r="C85" s="8"/>
      <c r="D85" s="9"/>
      <c r="E85" s="8"/>
    </row>
    <row r="86" spans="1:5" hidden="1" x14ac:dyDescent="0.25">
      <c r="A86" s="8"/>
      <c r="B86" s="9"/>
      <c r="C86" s="8"/>
      <c r="D86" s="9"/>
      <c r="E86" s="8"/>
    </row>
    <row r="87" spans="1:5" hidden="1" x14ac:dyDescent="0.25">
      <c r="A87" s="8"/>
      <c r="B87" s="9"/>
      <c r="C87" s="8"/>
      <c r="D87" s="9"/>
      <c r="E87" s="8"/>
    </row>
    <row r="88" spans="1:5" hidden="1" x14ac:dyDescent="0.25">
      <c r="A88" s="8"/>
      <c r="B88" s="9"/>
      <c r="C88" s="8"/>
      <c r="D88" s="9"/>
      <c r="E88" s="8"/>
    </row>
    <row r="89" spans="1:5" hidden="1" x14ac:dyDescent="0.25">
      <c r="A89" s="8"/>
      <c r="B89" s="9"/>
      <c r="C89" s="8"/>
      <c r="D89" s="9"/>
      <c r="E89" s="8"/>
    </row>
    <row r="90" spans="1:5" hidden="1" x14ac:dyDescent="0.25">
      <c r="A90" s="8"/>
      <c r="B90" s="9"/>
      <c r="C90" s="8"/>
      <c r="D90" s="9"/>
      <c r="E90" s="8"/>
    </row>
    <row r="91" spans="1:5" hidden="1" x14ac:dyDescent="0.25">
      <c r="A91" s="8"/>
      <c r="B91" s="9"/>
      <c r="C91" s="8"/>
      <c r="D91" s="9"/>
      <c r="E91" s="8"/>
    </row>
    <row r="92" spans="1:5" hidden="1" x14ac:dyDescent="0.25">
      <c r="A92" s="8"/>
      <c r="B92" s="9"/>
      <c r="C92" s="8"/>
      <c r="D92" s="9"/>
      <c r="E92" s="8"/>
    </row>
    <row r="93" spans="1:5" hidden="1" x14ac:dyDescent="0.25">
      <c r="A93" s="8"/>
      <c r="B93" s="9"/>
      <c r="C93" s="8"/>
      <c r="D93" s="9"/>
      <c r="E93" s="8"/>
    </row>
    <row r="94" spans="1:5" hidden="1" x14ac:dyDescent="0.25">
      <c r="A94" s="8"/>
      <c r="B94" s="9"/>
      <c r="C94" s="8"/>
      <c r="D94" s="9"/>
      <c r="E94" s="8"/>
    </row>
    <row r="95" spans="1:5" hidden="1" x14ac:dyDescent="0.25">
      <c r="A95" s="8"/>
      <c r="B95" s="9"/>
      <c r="C95" s="8"/>
      <c r="D95" s="9"/>
      <c r="E95" s="8"/>
    </row>
    <row r="96" spans="1:5" hidden="1" x14ac:dyDescent="0.25">
      <c r="A96" s="8"/>
      <c r="B96" s="9"/>
      <c r="C96" s="8"/>
      <c r="D96" s="9"/>
      <c r="E96" s="8"/>
    </row>
    <row r="97" spans="1:5" hidden="1" x14ac:dyDescent="0.25">
      <c r="A97" s="8"/>
      <c r="B97" s="9"/>
      <c r="C97" s="8"/>
      <c r="D97" s="9"/>
      <c r="E97" s="8"/>
    </row>
    <row r="98" spans="1:5" hidden="1" x14ac:dyDescent="0.25">
      <c r="A98" s="8"/>
      <c r="B98" s="9"/>
      <c r="C98" s="8"/>
      <c r="D98" s="9"/>
      <c r="E98" s="8"/>
    </row>
    <row r="99" spans="1:5" hidden="1" x14ac:dyDescent="0.25">
      <c r="A99" s="8"/>
      <c r="B99" s="9"/>
      <c r="C99" s="8"/>
      <c r="D99" s="9"/>
      <c r="E99" s="8"/>
    </row>
    <row r="100" spans="1:5" hidden="1" x14ac:dyDescent="0.25">
      <c r="A100" s="8"/>
      <c r="B100" s="9"/>
      <c r="C100" s="8"/>
      <c r="D100" s="9"/>
      <c r="E100" s="8"/>
    </row>
    <row r="101" spans="1:5" hidden="1" x14ac:dyDescent="0.25">
      <c r="A101" s="8"/>
      <c r="B101" s="9"/>
      <c r="C101" s="8"/>
      <c r="D101" s="9"/>
      <c r="E101" s="8"/>
    </row>
    <row r="102" spans="1:5" hidden="1" x14ac:dyDescent="0.25">
      <c r="A102" s="8"/>
      <c r="B102" s="9"/>
      <c r="C102" s="8"/>
      <c r="D102" s="9"/>
      <c r="E102" s="8"/>
    </row>
    <row r="103" spans="1:5" hidden="1" x14ac:dyDescent="0.25">
      <c r="A103" s="8"/>
      <c r="B103" s="9"/>
      <c r="C103" s="8"/>
      <c r="D103" s="9"/>
      <c r="E103" s="8"/>
    </row>
    <row r="104" spans="1:5" hidden="1" x14ac:dyDescent="0.25">
      <c r="A104" s="8"/>
      <c r="B104" s="9"/>
      <c r="C104" s="8"/>
      <c r="D104" s="9"/>
      <c r="E104" s="8"/>
    </row>
    <row r="105" spans="1:5" hidden="1" x14ac:dyDescent="0.25">
      <c r="A105" s="8"/>
      <c r="B105" s="9"/>
      <c r="C105" s="8"/>
      <c r="D105" s="9"/>
      <c r="E105" s="8"/>
    </row>
    <row r="106" spans="1:5" hidden="1" x14ac:dyDescent="0.25">
      <c r="A106" s="8"/>
      <c r="B106" s="9"/>
      <c r="C106" s="8"/>
      <c r="D106" s="9"/>
      <c r="E106" s="8"/>
    </row>
    <row r="107" spans="1:5" hidden="1" x14ac:dyDescent="0.25">
      <c r="A107" s="8"/>
      <c r="B107" s="9"/>
      <c r="C107" s="8"/>
      <c r="D107" s="9"/>
      <c r="E107" s="8"/>
    </row>
    <row r="108" spans="1:5" hidden="1" x14ac:dyDescent="0.25">
      <c r="A108" s="8"/>
      <c r="B108" s="9"/>
      <c r="C108" s="8"/>
      <c r="D108" s="9"/>
      <c r="E108" s="8"/>
    </row>
    <row r="109" spans="1:5" hidden="1" x14ac:dyDescent="0.25">
      <c r="A109" s="8"/>
      <c r="B109" s="9"/>
      <c r="C109" s="8"/>
      <c r="D109" s="9"/>
      <c r="E109" s="8"/>
    </row>
    <row r="110" spans="1:5" hidden="1" x14ac:dyDescent="0.25">
      <c r="A110" s="8"/>
      <c r="B110" s="9"/>
      <c r="C110" s="8"/>
      <c r="D110" s="9"/>
      <c r="E110" s="8"/>
    </row>
    <row r="111" spans="1:5" hidden="1" x14ac:dyDescent="0.25">
      <c r="A111" s="8"/>
      <c r="B111" s="9"/>
      <c r="C111" s="8"/>
      <c r="D111" s="9"/>
      <c r="E111" s="8"/>
    </row>
    <row r="112" spans="1:5" hidden="1" x14ac:dyDescent="0.25">
      <c r="A112" s="8"/>
      <c r="B112" s="9"/>
      <c r="C112" s="8"/>
      <c r="D112" s="9"/>
      <c r="E112" s="8"/>
    </row>
    <row r="113" spans="1:5" hidden="1" x14ac:dyDescent="0.25">
      <c r="A113" s="8"/>
      <c r="B113" s="9"/>
      <c r="C113" s="8"/>
      <c r="D113" s="9"/>
      <c r="E113" s="8"/>
    </row>
    <row r="114" spans="1:5" hidden="1" x14ac:dyDescent="0.25">
      <c r="A114" s="8"/>
      <c r="B114" s="9"/>
      <c r="C114" s="8"/>
      <c r="D114" s="9"/>
      <c r="E114" s="8"/>
    </row>
    <row r="115" spans="1:5" hidden="1" x14ac:dyDescent="0.25">
      <c r="A115" s="8"/>
      <c r="B115" s="9"/>
      <c r="C115" s="8"/>
      <c r="D115" s="9"/>
      <c r="E115" s="8"/>
    </row>
    <row r="116" spans="1:5" hidden="1" x14ac:dyDescent="0.25">
      <c r="A116" s="8"/>
      <c r="B116" s="9"/>
      <c r="C116" s="8"/>
      <c r="D116" s="9"/>
      <c r="E116" s="8"/>
    </row>
    <row r="117" spans="1:5" hidden="1" x14ac:dyDescent="0.25">
      <c r="A117" s="8"/>
      <c r="B117" s="9"/>
      <c r="C117" s="8"/>
      <c r="D117" s="9"/>
      <c r="E117" s="8"/>
    </row>
    <row r="118" spans="1:5" hidden="1" x14ac:dyDescent="0.25">
      <c r="A118" s="8"/>
      <c r="B118" s="9"/>
      <c r="C118" s="8"/>
      <c r="D118" s="9"/>
      <c r="E118" s="8"/>
    </row>
    <row r="119" spans="1:5" hidden="1" x14ac:dyDescent="0.25">
      <c r="A119" s="8"/>
      <c r="B119" s="9"/>
      <c r="C119" s="8"/>
      <c r="D119" s="9"/>
      <c r="E119" s="8"/>
    </row>
  </sheetData>
  <sheetProtection algorithmName="SHA-512" hashValue="jNSKqJKARg46TY2Ed2AX8SOwR1MDiHnpzI/MXaNoQaPRwRcfRK/ItBZp4j/F7ACxm/Zo2raNfLP3thTDH8Iq5w==" saltValue="NfIWhr883p47Pt8/2OCDZQ==" spinCount="100000" sheet="1" objects="1" scenarios="1"/>
  <mergeCells count="9">
    <mergeCell ref="A1:J1"/>
    <mergeCell ref="G2:G3"/>
    <mergeCell ref="H2:J2"/>
    <mergeCell ref="A2:A3"/>
    <mergeCell ref="B2:B3"/>
    <mergeCell ref="D2:D3"/>
    <mergeCell ref="C2:C3"/>
    <mergeCell ref="E2:E3"/>
    <mergeCell ref="F2:F3"/>
  </mergeCells>
  <phoneticPr fontId="0" type="noConversion"/>
  <pageMargins left="0.23622047244094491" right="0.23622047244094491" top="0" bottom="0" header="0.51181102362204722" footer="0.51181102362204722"/>
  <pageSetup paperSize="9" scale="79" orientation="landscape" r:id="rId1"/>
  <headerFooter alignWithMargins="0">
    <oddFooter>&amp;RLabour Calculator by civilverse.org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22"/>
  <sheetViews>
    <sheetView showGridLines="0" zoomScaleNormal="100" zoomScaleSheetLayoutView="100" workbookViewId="0">
      <selection sqref="A1:J1"/>
    </sheetView>
  </sheetViews>
  <sheetFormatPr defaultColWidth="0" defaultRowHeight="12.5" zeroHeight="1" x14ac:dyDescent="0.25"/>
  <cols>
    <col min="1" max="1" width="10.81640625" style="32" customWidth="1"/>
    <col min="2" max="2" width="50.81640625" style="7" customWidth="1"/>
    <col min="3" max="3" width="11.54296875" style="7" customWidth="1"/>
    <col min="4" max="4" width="43.81640625" style="7" hidden="1" customWidth="1"/>
    <col min="5" max="5" width="13.81640625" style="7" hidden="1" customWidth="1"/>
    <col min="6" max="6" width="9.7265625" style="7" customWidth="1"/>
    <col min="7" max="7" width="10.54296875" style="7" customWidth="1"/>
    <col min="8" max="8" width="12" style="7" customWidth="1"/>
    <col min="9" max="9" width="11" style="7" customWidth="1"/>
    <col min="10" max="10" width="12.26953125" style="7" customWidth="1"/>
    <col min="11" max="11" width="0" style="7" hidden="1"/>
    <col min="12" max="16384" width="9.1796875" style="7" hidden="1"/>
  </cols>
  <sheetData>
    <row r="1" spans="1:11" ht="41.25" customHeight="1" thickBot="1" x14ac:dyDescent="0.3">
      <c r="A1" s="63" t="s">
        <v>301</v>
      </c>
      <c r="B1" s="64"/>
      <c r="C1" s="64"/>
      <c r="D1" s="64"/>
      <c r="E1" s="64"/>
      <c r="F1" s="64"/>
      <c r="G1" s="64"/>
      <c r="H1" s="64"/>
      <c r="I1" s="64"/>
      <c r="J1" s="65"/>
    </row>
    <row r="2" spans="1:11" ht="14" x14ac:dyDescent="0.25">
      <c r="A2" s="70" t="s">
        <v>246</v>
      </c>
      <c r="B2" s="66" t="s">
        <v>247</v>
      </c>
      <c r="C2" s="72" t="s">
        <v>257</v>
      </c>
      <c r="D2" s="66" t="s">
        <v>248</v>
      </c>
      <c r="E2" s="66" t="s">
        <v>263</v>
      </c>
      <c r="F2" s="72" t="s">
        <v>264</v>
      </c>
      <c r="G2" s="66" t="s">
        <v>256</v>
      </c>
      <c r="H2" s="66" t="s">
        <v>249</v>
      </c>
      <c r="I2" s="68"/>
      <c r="J2" s="69"/>
    </row>
    <row r="3" spans="1:11" ht="14" x14ac:dyDescent="0.25">
      <c r="A3" s="71"/>
      <c r="B3" s="67"/>
      <c r="C3" s="73"/>
      <c r="D3" s="67"/>
      <c r="E3" s="67"/>
      <c r="F3" s="73"/>
      <c r="G3" s="67"/>
      <c r="H3" s="27" t="s">
        <v>250</v>
      </c>
      <c r="I3" s="41" t="s">
        <v>265</v>
      </c>
      <c r="J3" s="30" t="s">
        <v>251</v>
      </c>
      <c r="K3" s="10"/>
    </row>
    <row r="4" spans="1:11" ht="14" x14ac:dyDescent="0.25">
      <c r="A4" s="23">
        <v>1</v>
      </c>
      <c r="B4" s="24" t="s">
        <v>56</v>
      </c>
      <c r="C4" s="23" t="s">
        <v>260</v>
      </c>
      <c r="D4" s="24" t="s">
        <v>28</v>
      </c>
      <c r="E4" s="23">
        <v>2.5</v>
      </c>
      <c r="F4" s="38"/>
      <c r="G4" s="38"/>
      <c r="H4" s="83" t="s">
        <v>254</v>
      </c>
      <c r="I4" s="83" t="str">
        <f t="shared" ref="I4:J20" si="0">IFERROR($F4/($E4*$G4)*1,"-")</f>
        <v>-</v>
      </c>
      <c r="J4" s="83" t="str">
        <f>IFERROR($F4/($E4*$G4)*10,"-")</f>
        <v>-</v>
      </c>
    </row>
    <row r="5" spans="1:11" ht="14" x14ac:dyDescent="0.25">
      <c r="A5" s="23">
        <v>2</v>
      </c>
      <c r="B5" s="24" t="s">
        <v>245</v>
      </c>
      <c r="C5" s="23" t="s">
        <v>266</v>
      </c>
      <c r="D5" s="24"/>
      <c r="E5" s="23">
        <v>1</v>
      </c>
      <c r="F5" s="38"/>
      <c r="G5" s="38"/>
      <c r="H5" s="83" t="s">
        <v>254</v>
      </c>
      <c r="I5" s="83" t="str">
        <f t="shared" si="0"/>
        <v>-</v>
      </c>
      <c r="J5" s="83" t="str">
        <f t="shared" si="0"/>
        <v>-</v>
      </c>
    </row>
    <row r="6" spans="1:11" ht="14" x14ac:dyDescent="0.25">
      <c r="A6" s="23">
        <v>3</v>
      </c>
      <c r="B6" s="24" t="s">
        <v>147</v>
      </c>
      <c r="C6" s="23" t="s">
        <v>266</v>
      </c>
      <c r="D6" s="24" t="s">
        <v>95</v>
      </c>
      <c r="E6" s="23">
        <v>2.7</v>
      </c>
      <c r="F6" s="38"/>
      <c r="G6" s="38"/>
      <c r="H6" s="83" t="s">
        <v>254</v>
      </c>
      <c r="I6" s="83" t="str">
        <f t="shared" si="0"/>
        <v>-</v>
      </c>
      <c r="J6" s="83" t="str">
        <f>IFERROR($F6/($E6*$G6)*10,"-")</f>
        <v>-</v>
      </c>
    </row>
    <row r="7" spans="1:11" ht="14" x14ac:dyDescent="0.25">
      <c r="A7" s="23">
        <v>4</v>
      </c>
      <c r="B7" s="24" t="s">
        <v>129</v>
      </c>
      <c r="C7" s="23" t="s">
        <v>266</v>
      </c>
      <c r="D7" s="24" t="s">
        <v>94</v>
      </c>
      <c r="E7" s="23">
        <v>18</v>
      </c>
      <c r="F7" s="38"/>
      <c r="G7" s="38"/>
      <c r="H7" s="83" t="str">
        <f>IFERROR($F7/($E7*$G7)*1,"-")</f>
        <v>-</v>
      </c>
      <c r="I7" s="83" t="str">
        <f>IFERROR($F7/($E7*$G7)*6,"-")</f>
        <v>-</v>
      </c>
      <c r="J7" s="83" t="str">
        <f>IFERROR($F7/($E7*$G7)*18,"-")</f>
        <v>-</v>
      </c>
    </row>
    <row r="8" spans="1:11" ht="14" x14ac:dyDescent="0.25">
      <c r="A8" s="23">
        <v>5</v>
      </c>
      <c r="B8" s="24" t="s">
        <v>92</v>
      </c>
      <c r="C8" s="23" t="s">
        <v>266</v>
      </c>
      <c r="D8" s="24" t="s">
        <v>96</v>
      </c>
      <c r="E8" s="23">
        <v>2.7</v>
      </c>
      <c r="F8" s="38"/>
      <c r="G8" s="38"/>
      <c r="H8" s="83" t="s">
        <v>254</v>
      </c>
      <c r="I8" s="83" t="str">
        <f t="shared" si="0"/>
        <v>-</v>
      </c>
      <c r="J8" s="83" t="str">
        <f>IFERROR($F8/($E8*$G8)*6,"-")</f>
        <v>-</v>
      </c>
    </row>
    <row r="9" spans="1:11" ht="14" x14ac:dyDescent="0.25">
      <c r="A9" s="23">
        <v>6</v>
      </c>
      <c r="B9" s="24" t="s">
        <v>93</v>
      </c>
      <c r="C9" s="23" t="s">
        <v>266</v>
      </c>
      <c r="D9" s="24" t="s">
        <v>97</v>
      </c>
      <c r="E9" s="23">
        <v>8.1</v>
      </c>
      <c r="F9" s="38"/>
      <c r="G9" s="38"/>
      <c r="H9" s="83" t="str">
        <f>IFERROR($F9/($E9*$G9)*2,"-")</f>
        <v>-</v>
      </c>
      <c r="I9" s="83" t="str">
        <f>IFERROR($F9/($E9*$G9)*4,"-")</f>
        <v>-</v>
      </c>
      <c r="J9" s="83" t="str">
        <f>IFERROR($F9/($E9*$G9)*16,"-")</f>
        <v>-</v>
      </c>
    </row>
    <row r="10" spans="1:11" ht="14" x14ac:dyDescent="0.25">
      <c r="A10" s="23">
        <v>7</v>
      </c>
      <c r="B10" s="24" t="s">
        <v>146</v>
      </c>
      <c r="C10" s="23" t="s">
        <v>266</v>
      </c>
      <c r="D10" s="24" t="s">
        <v>98</v>
      </c>
      <c r="E10" s="23">
        <v>0.9</v>
      </c>
      <c r="F10" s="38"/>
      <c r="G10" s="38"/>
      <c r="H10" s="83" t="str">
        <f>IFERROR($F10/($E10*$G10)*0.5,"-")</f>
        <v>-</v>
      </c>
      <c r="I10" s="83" t="str">
        <f t="shared" si="0"/>
        <v>-</v>
      </c>
      <c r="J10" s="83" t="str">
        <f>IFERROR($F10/($E10*$G10)*12,"-")</f>
        <v>-</v>
      </c>
    </row>
    <row r="11" spans="1:11" ht="14" x14ac:dyDescent="0.25">
      <c r="A11" s="23">
        <v>8</v>
      </c>
      <c r="B11" s="24" t="s">
        <v>200</v>
      </c>
      <c r="C11" s="23" t="s">
        <v>266</v>
      </c>
      <c r="D11" s="24" t="s">
        <v>201</v>
      </c>
      <c r="E11" s="23">
        <v>1</v>
      </c>
      <c r="F11" s="38"/>
      <c r="G11" s="38"/>
      <c r="H11" s="83" t="s">
        <v>254</v>
      </c>
      <c r="I11" s="83" t="s">
        <v>254</v>
      </c>
      <c r="J11" s="83" t="str">
        <f>IFERROR($F11/($E11*$G11)*12,"-")</f>
        <v>-</v>
      </c>
    </row>
    <row r="12" spans="1:11" ht="14" x14ac:dyDescent="0.25">
      <c r="A12" s="23">
        <v>9</v>
      </c>
      <c r="B12" s="24" t="s">
        <v>202</v>
      </c>
      <c r="C12" s="23" t="s">
        <v>266</v>
      </c>
      <c r="D12" s="24" t="s">
        <v>173</v>
      </c>
      <c r="E12" s="23">
        <v>15</v>
      </c>
      <c r="F12" s="38"/>
      <c r="G12" s="38"/>
      <c r="H12" s="83" t="s">
        <v>254</v>
      </c>
      <c r="I12" s="83" t="str">
        <f>IFERROR($F12/($E12*$G12)*3,"-")</f>
        <v>-</v>
      </c>
      <c r="J12" s="83" t="str">
        <f>IFERROR($F12/($E12*$G12)*6,"-")</f>
        <v>-</v>
      </c>
    </row>
    <row r="13" spans="1:11" ht="14" x14ac:dyDescent="0.25">
      <c r="A13" s="23">
        <v>10</v>
      </c>
      <c r="B13" s="24" t="s">
        <v>203</v>
      </c>
      <c r="C13" s="23" t="s">
        <v>266</v>
      </c>
      <c r="D13" s="24" t="s">
        <v>201</v>
      </c>
      <c r="E13" s="23">
        <v>0.7</v>
      </c>
      <c r="F13" s="38"/>
      <c r="G13" s="38"/>
      <c r="H13" s="83" t="s">
        <v>254</v>
      </c>
      <c r="I13" s="83" t="s">
        <v>254</v>
      </c>
      <c r="J13" s="83" t="str">
        <f>IFERROR($F13/($E13*$G13)*8,"-")</f>
        <v>-</v>
      </c>
    </row>
    <row r="14" spans="1:11" ht="14" x14ac:dyDescent="0.25">
      <c r="A14" s="23">
        <v>11</v>
      </c>
      <c r="B14" s="24" t="s">
        <v>154</v>
      </c>
      <c r="C14" s="23" t="s">
        <v>266</v>
      </c>
      <c r="D14" s="24" t="s">
        <v>174</v>
      </c>
      <c r="E14" s="23">
        <v>8</v>
      </c>
      <c r="F14" s="38"/>
      <c r="G14" s="38"/>
      <c r="H14" s="83" t="s">
        <v>254</v>
      </c>
      <c r="I14" s="83" t="str">
        <f t="shared" si="0"/>
        <v>-</v>
      </c>
      <c r="J14" s="83" t="str">
        <f>IFERROR($F14/($E14*$G14)*4,"-")</f>
        <v>-</v>
      </c>
    </row>
    <row r="15" spans="1:11" ht="14" x14ac:dyDescent="0.25">
      <c r="A15" s="23">
        <v>12</v>
      </c>
      <c r="B15" s="24" t="s">
        <v>155</v>
      </c>
      <c r="C15" s="23" t="s">
        <v>266</v>
      </c>
      <c r="D15" s="24" t="s">
        <v>175</v>
      </c>
      <c r="E15" s="23">
        <v>1</v>
      </c>
      <c r="F15" s="38"/>
      <c r="G15" s="38"/>
      <c r="H15" s="83" t="s">
        <v>254</v>
      </c>
      <c r="I15" s="83" t="str">
        <f t="shared" si="0"/>
        <v>-</v>
      </c>
      <c r="J15" s="83" t="str">
        <f>IFERROR($F15/($E15*$G15)*8,"-")</f>
        <v>-</v>
      </c>
    </row>
    <row r="16" spans="1:11" ht="14" x14ac:dyDescent="0.25">
      <c r="A16" s="23">
        <v>13</v>
      </c>
      <c r="B16" s="24" t="s">
        <v>185</v>
      </c>
      <c r="C16" s="23" t="s">
        <v>266</v>
      </c>
      <c r="D16" s="24" t="s">
        <v>174</v>
      </c>
      <c r="E16" s="23">
        <v>12</v>
      </c>
      <c r="F16" s="38"/>
      <c r="G16" s="38"/>
      <c r="H16" s="83" t="s">
        <v>254</v>
      </c>
      <c r="I16" s="83" t="str">
        <f t="shared" si="0"/>
        <v>-</v>
      </c>
      <c r="J16" s="83" t="str">
        <f>IFERROR($F16/($E16*$G16)*4,"-")</f>
        <v>-</v>
      </c>
    </row>
    <row r="17" spans="1:10" ht="14" x14ac:dyDescent="0.25">
      <c r="A17" s="23">
        <v>14</v>
      </c>
      <c r="B17" s="24" t="s">
        <v>186</v>
      </c>
      <c r="C17" s="23" t="s">
        <v>266</v>
      </c>
      <c r="D17" s="24" t="s">
        <v>176</v>
      </c>
      <c r="E17" s="23">
        <v>6</v>
      </c>
      <c r="F17" s="38"/>
      <c r="G17" s="38"/>
      <c r="H17" s="83" t="s">
        <v>254</v>
      </c>
      <c r="I17" s="83" t="str">
        <f t="shared" si="0"/>
        <v>-</v>
      </c>
      <c r="J17" s="83" t="str">
        <f>IFERROR($F17/($E17*$G17)*5,"-")</f>
        <v>-</v>
      </c>
    </row>
    <row r="18" spans="1:10" ht="14" x14ac:dyDescent="0.25">
      <c r="A18" s="23">
        <v>15</v>
      </c>
      <c r="B18" s="24" t="s">
        <v>156</v>
      </c>
      <c r="C18" s="23" t="s">
        <v>266</v>
      </c>
      <c r="D18" s="24" t="s">
        <v>172</v>
      </c>
      <c r="E18" s="23">
        <v>1.5</v>
      </c>
      <c r="F18" s="38"/>
      <c r="G18" s="38"/>
      <c r="H18" s="83" t="s">
        <v>254</v>
      </c>
      <c r="I18" s="83" t="s">
        <v>254</v>
      </c>
      <c r="J18" s="83" t="str">
        <f>IFERROR($F18/($E18*$G18)*8,"-")</f>
        <v>-</v>
      </c>
    </row>
    <row r="19" spans="1:10" ht="14" x14ac:dyDescent="0.25">
      <c r="A19" s="23">
        <v>16</v>
      </c>
      <c r="B19" s="24" t="s">
        <v>187</v>
      </c>
      <c r="C19" s="23" t="s">
        <v>266</v>
      </c>
      <c r="D19" s="24" t="s">
        <v>177</v>
      </c>
      <c r="E19" s="23">
        <v>1.5</v>
      </c>
      <c r="F19" s="38"/>
      <c r="G19" s="38"/>
      <c r="H19" s="83" t="s">
        <v>254</v>
      </c>
      <c r="I19" s="83" t="str">
        <f>IFERROR($F19/($E19*$G19)*3,"-")</f>
        <v>-</v>
      </c>
      <c r="J19" s="83" t="str">
        <f>IFERROR($F19/($E19*$G19)*6,"-")</f>
        <v>-</v>
      </c>
    </row>
    <row r="20" spans="1:10" ht="14" x14ac:dyDescent="0.25">
      <c r="A20" s="23">
        <v>17</v>
      </c>
      <c r="B20" s="24" t="s">
        <v>231</v>
      </c>
      <c r="C20" s="23" t="s">
        <v>266</v>
      </c>
      <c r="D20" s="24" t="s">
        <v>232</v>
      </c>
      <c r="E20" s="23">
        <v>3</v>
      </c>
      <c r="F20" s="38"/>
      <c r="G20" s="38"/>
      <c r="H20" s="83" t="s">
        <v>254</v>
      </c>
      <c r="I20" s="83" t="str">
        <f>IFERROR($F20/($E20*$G20)*2,"-")</f>
        <v>-</v>
      </c>
      <c r="J20" s="83" t="str">
        <f t="shared" si="0"/>
        <v>-</v>
      </c>
    </row>
    <row r="21" spans="1:10" ht="14" x14ac:dyDescent="0.25">
      <c r="A21" s="33"/>
      <c r="B21" s="34" t="s">
        <v>99</v>
      </c>
      <c r="C21" s="23"/>
      <c r="D21" s="24"/>
      <c r="E21" s="23"/>
      <c r="F21" s="38"/>
      <c r="G21" s="38"/>
      <c r="H21" s="83"/>
      <c r="I21" s="83"/>
      <c r="J21" s="83"/>
    </row>
    <row r="22" spans="1:10" ht="14" x14ac:dyDescent="0.25">
      <c r="A22" s="23">
        <v>1</v>
      </c>
      <c r="B22" s="24" t="s">
        <v>135</v>
      </c>
      <c r="C22" s="23" t="s">
        <v>267</v>
      </c>
      <c r="D22" s="24" t="s">
        <v>214</v>
      </c>
      <c r="E22" s="23">
        <v>0.2</v>
      </c>
      <c r="F22" s="38"/>
      <c r="G22" s="38"/>
      <c r="H22" s="83" t="s">
        <v>254</v>
      </c>
      <c r="I22" s="83" t="s">
        <v>254</v>
      </c>
      <c r="J22" s="83" t="str">
        <f>IFERROR($F22/($E22*$G22)*4,"-")</f>
        <v>-</v>
      </c>
    </row>
    <row r="23" spans="1:10" s="43" customFormat="1" ht="14" x14ac:dyDescent="0.25">
      <c r="A23" s="23">
        <v>2</v>
      </c>
      <c r="B23" s="24" t="s">
        <v>136</v>
      </c>
      <c r="C23" s="23" t="s">
        <v>267</v>
      </c>
      <c r="D23" s="24" t="s">
        <v>215</v>
      </c>
      <c r="E23" s="23">
        <v>0.2</v>
      </c>
      <c r="F23" s="38"/>
      <c r="G23" s="38"/>
      <c r="H23" s="83" t="s">
        <v>254</v>
      </c>
      <c r="I23" s="83" t="s">
        <v>254</v>
      </c>
      <c r="J23" s="83" t="str">
        <f>IFERROR($F23/($E23*$G23)*4,"-")</f>
        <v>-</v>
      </c>
    </row>
    <row r="24" spans="1:10" ht="14" x14ac:dyDescent="0.25">
      <c r="A24" s="23">
        <v>3</v>
      </c>
      <c r="B24" s="24" t="s">
        <v>137</v>
      </c>
      <c r="C24" s="23" t="s">
        <v>267</v>
      </c>
      <c r="D24" s="24" t="s">
        <v>55</v>
      </c>
      <c r="E24" s="23">
        <v>40</v>
      </c>
      <c r="F24" s="38"/>
      <c r="G24" s="38"/>
      <c r="H24" s="83" t="s">
        <v>254</v>
      </c>
      <c r="I24" s="83" t="s">
        <v>254</v>
      </c>
      <c r="J24" s="83" t="str">
        <f t="shared" ref="J24:J35" si="1">IFERROR($F24/($E24*$G24)*1,"-")</f>
        <v>-</v>
      </c>
    </row>
    <row r="25" spans="1:10" ht="14" x14ac:dyDescent="0.25">
      <c r="A25" s="23">
        <v>4</v>
      </c>
      <c r="B25" s="24" t="s">
        <v>100</v>
      </c>
      <c r="C25" s="23"/>
      <c r="D25" s="24"/>
      <c r="E25" s="23"/>
      <c r="F25" s="38"/>
      <c r="G25" s="38"/>
      <c r="H25" s="83" t="s">
        <v>254</v>
      </c>
      <c r="I25" s="83" t="str">
        <f t="shared" ref="I25:I36" si="2">IFERROR($F25/($E25*$G25)*2,"-")</f>
        <v>-</v>
      </c>
      <c r="J25" s="83" t="str">
        <f t="shared" si="1"/>
        <v>-</v>
      </c>
    </row>
    <row r="26" spans="1:10" ht="14" x14ac:dyDescent="0.25">
      <c r="A26" s="23">
        <v>5</v>
      </c>
      <c r="B26" s="24" t="s">
        <v>138</v>
      </c>
      <c r="C26" s="23" t="s">
        <v>266</v>
      </c>
      <c r="D26" s="24" t="s">
        <v>216</v>
      </c>
      <c r="E26" s="23">
        <v>0.6</v>
      </c>
      <c r="F26" s="38"/>
      <c r="G26" s="38"/>
      <c r="H26" s="83" t="s">
        <v>254</v>
      </c>
      <c r="I26" s="83" t="s">
        <v>254</v>
      </c>
      <c r="J26" s="83" t="str">
        <f>IFERROR($F26/($E26*$G26)*4,"-")</f>
        <v>-</v>
      </c>
    </row>
    <row r="27" spans="1:10" ht="14" x14ac:dyDescent="0.25">
      <c r="A27" s="23">
        <v>6</v>
      </c>
      <c r="B27" s="24" t="s">
        <v>139</v>
      </c>
      <c r="C27" s="23" t="s">
        <v>266</v>
      </c>
      <c r="D27" s="24"/>
      <c r="E27" s="23">
        <v>0.3</v>
      </c>
      <c r="F27" s="38"/>
      <c r="G27" s="38"/>
      <c r="H27" s="83" t="s">
        <v>254</v>
      </c>
      <c r="I27" s="83" t="str">
        <f t="shared" si="2"/>
        <v>-</v>
      </c>
      <c r="J27" s="83" t="str">
        <f t="shared" si="1"/>
        <v>-</v>
      </c>
    </row>
    <row r="28" spans="1:10" ht="14" x14ac:dyDescent="0.25">
      <c r="A28" s="23">
        <v>7</v>
      </c>
      <c r="B28" s="24" t="s">
        <v>101</v>
      </c>
      <c r="C28" s="23"/>
      <c r="D28" s="24"/>
      <c r="E28" s="23"/>
      <c r="F28" s="38"/>
      <c r="G28" s="38"/>
      <c r="H28" s="83" t="s">
        <v>254</v>
      </c>
      <c r="I28" s="83" t="str">
        <f t="shared" si="2"/>
        <v>-</v>
      </c>
      <c r="J28" s="83" t="str">
        <f t="shared" si="1"/>
        <v>-</v>
      </c>
    </row>
    <row r="29" spans="1:10" ht="14" x14ac:dyDescent="0.25">
      <c r="A29" s="33"/>
      <c r="B29" s="34" t="s">
        <v>102</v>
      </c>
      <c r="C29" s="23"/>
      <c r="D29" s="24"/>
      <c r="E29" s="23"/>
      <c r="F29" s="38"/>
      <c r="G29" s="38"/>
      <c r="H29" s="83" t="s">
        <v>254</v>
      </c>
      <c r="I29" s="83" t="str">
        <f t="shared" si="2"/>
        <v>-</v>
      </c>
      <c r="J29" s="83" t="str">
        <f t="shared" si="1"/>
        <v>-</v>
      </c>
    </row>
    <row r="30" spans="1:10" ht="14" x14ac:dyDescent="0.25">
      <c r="A30" s="23">
        <v>1</v>
      </c>
      <c r="B30" s="24" t="s">
        <v>130</v>
      </c>
      <c r="C30" s="23"/>
      <c r="D30" s="24" t="s">
        <v>141</v>
      </c>
      <c r="E30" s="23"/>
      <c r="F30" s="38"/>
      <c r="G30" s="38"/>
      <c r="H30" s="83" t="s">
        <v>254</v>
      </c>
      <c r="I30" s="83" t="s">
        <v>254</v>
      </c>
      <c r="J30" s="83" t="str">
        <f>IFERROR($F30/($E30*$G30)*2,"-")</f>
        <v>-</v>
      </c>
    </row>
    <row r="31" spans="1:10" ht="14" x14ac:dyDescent="0.25">
      <c r="A31" s="23">
        <v>2</v>
      </c>
      <c r="B31" s="24" t="s">
        <v>106</v>
      </c>
      <c r="C31" s="23"/>
      <c r="D31" s="24" t="s">
        <v>141</v>
      </c>
      <c r="E31" s="23"/>
      <c r="F31" s="38"/>
      <c r="G31" s="38"/>
      <c r="H31" s="83" t="s">
        <v>254</v>
      </c>
      <c r="I31" s="83" t="s">
        <v>254</v>
      </c>
      <c r="J31" s="83" t="str">
        <f>IFERROR($F31/($E31*$G31)*2,"-")</f>
        <v>-</v>
      </c>
    </row>
    <row r="32" spans="1:10" ht="14" x14ac:dyDescent="0.25">
      <c r="A32" s="23">
        <v>3</v>
      </c>
      <c r="B32" s="24" t="s">
        <v>140</v>
      </c>
      <c r="C32" s="23"/>
      <c r="D32" s="24" t="s">
        <v>141</v>
      </c>
      <c r="E32" s="23"/>
      <c r="F32" s="38"/>
      <c r="G32" s="38"/>
      <c r="H32" s="83" t="s">
        <v>254</v>
      </c>
      <c r="I32" s="83" t="s">
        <v>254</v>
      </c>
      <c r="J32" s="83" t="str">
        <f>IFERROR($F32/($E32*$G32)*2,"-")</f>
        <v>-</v>
      </c>
    </row>
    <row r="33" spans="1:10" ht="14" x14ac:dyDescent="0.25">
      <c r="A33" s="23">
        <v>4</v>
      </c>
      <c r="B33" s="24" t="s">
        <v>145</v>
      </c>
      <c r="C33" s="23" t="s">
        <v>260</v>
      </c>
      <c r="D33" s="24" t="s">
        <v>142</v>
      </c>
      <c r="E33" s="23">
        <v>3.6</v>
      </c>
      <c r="F33" s="38"/>
      <c r="G33" s="38"/>
      <c r="H33" s="83" t="s">
        <v>254</v>
      </c>
      <c r="I33" s="83" t="str">
        <f>IFERROR($F33/($E33*$G33)*1,"-")</f>
        <v>-</v>
      </c>
      <c r="J33" s="83" t="str">
        <f>IFERROR($F33/($E33*$G33)*2,"-")</f>
        <v>-</v>
      </c>
    </row>
    <row r="34" spans="1:10" ht="14" x14ac:dyDescent="0.25">
      <c r="A34" s="23">
        <v>5</v>
      </c>
      <c r="B34" s="24" t="s">
        <v>103</v>
      </c>
      <c r="C34" s="23"/>
      <c r="D34" s="24"/>
      <c r="E34" s="23"/>
      <c r="F34" s="38"/>
      <c r="G34" s="38"/>
      <c r="H34" s="83" t="s">
        <v>254</v>
      </c>
      <c r="I34" s="83" t="str">
        <f t="shared" si="2"/>
        <v>-</v>
      </c>
      <c r="J34" s="83" t="str">
        <f t="shared" si="1"/>
        <v>-</v>
      </c>
    </row>
    <row r="35" spans="1:10" ht="14" x14ac:dyDescent="0.25">
      <c r="A35" s="23">
        <v>6</v>
      </c>
      <c r="B35" s="24" t="s">
        <v>104</v>
      </c>
      <c r="C35" s="23" t="s">
        <v>259</v>
      </c>
      <c r="D35" s="24" t="s">
        <v>55</v>
      </c>
      <c r="E35" s="23">
        <v>25</v>
      </c>
      <c r="F35" s="38"/>
      <c r="G35" s="38"/>
      <c r="H35" s="83" t="s">
        <v>254</v>
      </c>
      <c r="I35" s="83" t="s">
        <v>254</v>
      </c>
      <c r="J35" s="83" t="str">
        <f t="shared" si="1"/>
        <v>-</v>
      </c>
    </row>
    <row r="36" spans="1:10" ht="11.25" customHeight="1" x14ac:dyDescent="0.25">
      <c r="A36" s="23">
        <v>7</v>
      </c>
      <c r="B36" s="24" t="s">
        <v>105</v>
      </c>
      <c r="C36" s="23" t="s">
        <v>259</v>
      </c>
      <c r="D36" s="24" t="s">
        <v>53</v>
      </c>
      <c r="E36" s="23">
        <v>1</v>
      </c>
      <c r="F36" s="38"/>
      <c r="G36" s="38"/>
      <c r="H36" s="83" t="s">
        <v>254</v>
      </c>
      <c r="I36" s="83" t="str">
        <f t="shared" si="2"/>
        <v>-</v>
      </c>
      <c r="J36" s="83" t="s">
        <v>254</v>
      </c>
    </row>
    <row r="37" spans="1:10" ht="14" x14ac:dyDescent="0.25">
      <c r="B37" s="55" t="s">
        <v>255</v>
      </c>
      <c r="H37" s="85">
        <f>SUM(H4:H36)</f>
        <v>0</v>
      </c>
      <c r="I37" s="85">
        <f t="shared" ref="I37:J37" si="3">SUM(I4:I36)</f>
        <v>0</v>
      </c>
      <c r="J37" s="85">
        <f t="shared" si="3"/>
        <v>0</v>
      </c>
    </row>
    <row r="38" spans="1:10" x14ac:dyDescent="0.25"/>
    <row r="39" spans="1:10" x14ac:dyDescent="0.25">
      <c r="F39" s="44"/>
    </row>
    <row r="40" spans="1:10" ht="14" x14ac:dyDescent="0.25">
      <c r="A40" s="23" t="s">
        <v>0</v>
      </c>
      <c r="B40" s="24"/>
      <c r="C40" s="23"/>
      <c r="D40" s="24" t="s">
        <v>1</v>
      </c>
      <c r="E40" s="24" t="s">
        <v>217</v>
      </c>
    </row>
    <row r="41" spans="1:10" ht="14" x14ac:dyDescent="0.25">
      <c r="A41" s="23">
        <v>1</v>
      </c>
      <c r="B41" s="24" t="s">
        <v>107</v>
      </c>
      <c r="C41" s="23"/>
      <c r="D41" s="24" t="s">
        <v>141</v>
      </c>
      <c r="E41" s="23"/>
      <c r="F41" s="9"/>
    </row>
    <row r="42" spans="1:10" ht="14" x14ac:dyDescent="0.25">
      <c r="A42" s="23">
        <v>2</v>
      </c>
      <c r="B42" s="24" t="s">
        <v>109</v>
      </c>
      <c r="C42" s="23"/>
      <c r="D42" s="24" t="s">
        <v>208</v>
      </c>
      <c r="E42" s="23"/>
      <c r="F42" s="9"/>
    </row>
    <row r="43" spans="1:10" ht="14" x14ac:dyDescent="0.25">
      <c r="A43" s="23">
        <v>3</v>
      </c>
      <c r="B43" s="24" t="s">
        <v>108</v>
      </c>
      <c r="C43" s="23"/>
      <c r="D43" s="24" t="s">
        <v>209</v>
      </c>
      <c r="E43" s="23"/>
      <c r="F43" s="9"/>
    </row>
    <row r="44" spans="1:10" ht="14" x14ac:dyDescent="0.25">
      <c r="A44" s="23">
        <v>4</v>
      </c>
      <c r="B44" s="24" t="s">
        <v>111</v>
      </c>
      <c r="C44" s="23"/>
      <c r="D44" s="24" t="s">
        <v>210</v>
      </c>
      <c r="E44" s="23"/>
      <c r="F44" s="9"/>
    </row>
    <row r="45" spans="1:10" ht="14" x14ac:dyDescent="0.25">
      <c r="A45" s="23">
        <v>5</v>
      </c>
      <c r="B45" s="24" t="s">
        <v>110</v>
      </c>
      <c r="C45" s="23"/>
      <c r="D45" s="24" t="s">
        <v>143</v>
      </c>
      <c r="E45" s="23"/>
      <c r="F45" s="9"/>
    </row>
    <row r="46" spans="1:10" ht="14" x14ac:dyDescent="0.25">
      <c r="A46" s="23">
        <v>6</v>
      </c>
      <c r="B46" s="24" t="s">
        <v>112</v>
      </c>
      <c r="C46" s="23"/>
      <c r="D46" s="24" t="s">
        <v>144</v>
      </c>
      <c r="E46" s="23"/>
      <c r="F46" s="9"/>
    </row>
    <row r="47" spans="1:10" hidden="1" x14ac:dyDescent="0.25">
      <c r="A47" s="45"/>
      <c r="B47" s="9"/>
      <c r="C47" s="9"/>
      <c r="D47" s="9"/>
      <c r="E47" s="9"/>
      <c r="F47" s="9"/>
    </row>
    <row r="48" spans="1:10" hidden="1" x14ac:dyDescent="0.25">
      <c r="A48" s="8"/>
      <c r="B48" s="9"/>
      <c r="C48" s="9"/>
      <c r="D48" s="9"/>
      <c r="E48" s="46" t="s">
        <v>218</v>
      </c>
    </row>
    <row r="49" spans="1:5" hidden="1" x14ac:dyDescent="0.25">
      <c r="A49" s="8"/>
      <c r="B49" s="9"/>
      <c r="C49" s="9"/>
      <c r="D49" s="9"/>
      <c r="E49" s="9"/>
    </row>
    <row r="50" spans="1:5" hidden="1" x14ac:dyDescent="0.25">
      <c r="A50" s="8"/>
      <c r="B50" s="9"/>
      <c r="C50" s="9"/>
      <c r="D50" s="9"/>
      <c r="E50" s="9"/>
    </row>
    <row r="51" spans="1:5" hidden="1" x14ac:dyDescent="0.25">
      <c r="A51" s="8"/>
      <c r="B51" s="9"/>
      <c r="C51" s="9"/>
      <c r="D51" s="9"/>
      <c r="E51" s="9"/>
    </row>
    <row r="52" spans="1:5" hidden="1" x14ac:dyDescent="0.25">
      <c r="A52" s="8"/>
      <c r="B52" s="9"/>
      <c r="C52" s="9"/>
      <c r="D52" s="9"/>
      <c r="E52" s="9"/>
    </row>
    <row r="53" spans="1:5" hidden="1" x14ac:dyDescent="0.25">
      <c r="A53" s="8"/>
      <c r="B53" s="9"/>
      <c r="C53" s="9"/>
      <c r="D53" s="9"/>
      <c r="E53" s="9"/>
    </row>
    <row r="54" spans="1:5" hidden="1" x14ac:dyDescent="0.25">
      <c r="A54" s="8"/>
      <c r="B54" s="9"/>
      <c r="C54" s="9"/>
      <c r="D54" s="9"/>
      <c r="E54" s="9"/>
    </row>
    <row r="55" spans="1:5" hidden="1" x14ac:dyDescent="0.25">
      <c r="A55" s="8"/>
      <c r="B55" s="9"/>
      <c r="C55" s="9"/>
      <c r="D55" s="9"/>
      <c r="E55" s="9"/>
    </row>
    <row r="56" spans="1:5" hidden="1" x14ac:dyDescent="0.25">
      <c r="A56" s="8"/>
      <c r="B56" s="9"/>
      <c r="C56" s="9"/>
      <c r="D56" s="9"/>
      <c r="E56" s="9"/>
    </row>
    <row r="57" spans="1:5" hidden="1" x14ac:dyDescent="0.25">
      <c r="A57" s="8"/>
      <c r="B57" s="9"/>
      <c r="C57" s="9"/>
      <c r="D57" s="9"/>
      <c r="E57" s="9"/>
    </row>
    <row r="58" spans="1:5" hidden="1" x14ac:dyDescent="0.25">
      <c r="A58" s="8"/>
      <c r="B58" s="9"/>
      <c r="C58" s="9"/>
      <c r="D58" s="9"/>
      <c r="E58" s="9"/>
    </row>
    <row r="59" spans="1:5" hidden="1" x14ac:dyDescent="0.25">
      <c r="A59" s="8"/>
      <c r="B59" s="9"/>
      <c r="C59" s="9"/>
      <c r="D59" s="9"/>
      <c r="E59" s="9"/>
    </row>
    <row r="60" spans="1:5" hidden="1" x14ac:dyDescent="0.25">
      <c r="A60" s="8"/>
      <c r="B60" s="9"/>
      <c r="C60" s="9"/>
      <c r="D60" s="9"/>
      <c r="E60" s="9"/>
    </row>
    <row r="61" spans="1:5" hidden="1" x14ac:dyDescent="0.25">
      <c r="A61" s="8"/>
      <c r="B61" s="9"/>
      <c r="C61" s="9"/>
      <c r="D61" s="9"/>
      <c r="E61" s="9"/>
    </row>
    <row r="62" spans="1:5" hidden="1" x14ac:dyDescent="0.25">
      <c r="A62" s="8"/>
      <c r="B62" s="9"/>
      <c r="C62" s="9"/>
      <c r="D62" s="9"/>
      <c r="E62" s="9"/>
    </row>
    <row r="63" spans="1:5" hidden="1" x14ac:dyDescent="0.25">
      <c r="A63" s="8"/>
      <c r="B63" s="9"/>
      <c r="C63" s="9"/>
      <c r="D63" s="9"/>
      <c r="E63" s="9"/>
    </row>
    <row r="64" spans="1:5" hidden="1" x14ac:dyDescent="0.25">
      <c r="A64" s="8"/>
      <c r="B64" s="9"/>
      <c r="C64" s="9"/>
      <c r="D64" s="9"/>
      <c r="E64" s="9"/>
    </row>
    <row r="65" spans="1:5" hidden="1" x14ac:dyDescent="0.25">
      <c r="A65" s="8"/>
      <c r="B65" s="9"/>
      <c r="C65" s="9"/>
      <c r="D65" s="9"/>
      <c r="E65" s="9"/>
    </row>
    <row r="66" spans="1:5" hidden="1" x14ac:dyDescent="0.25">
      <c r="A66" s="8"/>
      <c r="B66" s="9"/>
      <c r="C66" s="9"/>
      <c r="D66" s="9"/>
      <c r="E66" s="9"/>
    </row>
    <row r="67" spans="1:5" hidden="1" x14ac:dyDescent="0.25">
      <c r="A67" s="8"/>
      <c r="B67" s="9"/>
      <c r="C67" s="9"/>
      <c r="D67" s="9"/>
      <c r="E67" s="9"/>
    </row>
    <row r="68" spans="1:5" hidden="1" x14ac:dyDescent="0.25">
      <c r="A68" s="8"/>
      <c r="B68" s="9"/>
      <c r="C68" s="9"/>
      <c r="D68" s="9"/>
      <c r="E68" s="9"/>
    </row>
    <row r="69" spans="1:5" hidden="1" x14ac:dyDescent="0.25">
      <c r="A69" s="8"/>
      <c r="B69" s="9"/>
      <c r="C69" s="9"/>
      <c r="D69" s="9"/>
      <c r="E69" s="9"/>
    </row>
    <row r="70" spans="1:5" hidden="1" x14ac:dyDescent="0.25">
      <c r="A70" s="8"/>
      <c r="B70" s="9"/>
      <c r="C70" s="9"/>
      <c r="D70" s="9"/>
      <c r="E70" s="9"/>
    </row>
    <row r="71" spans="1:5" hidden="1" x14ac:dyDescent="0.25">
      <c r="A71" s="8"/>
      <c r="B71" s="9"/>
      <c r="C71" s="9"/>
      <c r="D71" s="9"/>
      <c r="E71" s="9"/>
    </row>
    <row r="72" spans="1:5" hidden="1" x14ac:dyDescent="0.25">
      <c r="A72" s="8"/>
      <c r="B72" s="9"/>
      <c r="C72" s="9"/>
      <c r="D72" s="9"/>
      <c r="E72" s="9"/>
    </row>
    <row r="73" spans="1:5" hidden="1" x14ac:dyDescent="0.25">
      <c r="A73" s="8"/>
      <c r="B73" s="9"/>
      <c r="C73" s="9"/>
      <c r="D73" s="9"/>
      <c r="E73" s="9"/>
    </row>
    <row r="74" spans="1:5" hidden="1" x14ac:dyDescent="0.25">
      <c r="A74" s="8"/>
      <c r="B74" s="9"/>
      <c r="C74" s="9"/>
      <c r="D74" s="9"/>
      <c r="E74" s="9"/>
    </row>
    <row r="75" spans="1:5" hidden="1" x14ac:dyDescent="0.25">
      <c r="A75" s="8"/>
      <c r="B75" s="9"/>
      <c r="C75" s="9"/>
      <c r="D75" s="9"/>
      <c r="E75" s="9"/>
    </row>
    <row r="76" spans="1:5" hidden="1" x14ac:dyDescent="0.25">
      <c r="A76" s="8"/>
      <c r="B76" s="9"/>
      <c r="C76" s="9"/>
      <c r="D76" s="9"/>
      <c r="E76" s="9"/>
    </row>
    <row r="77" spans="1:5" hidden="1" x14ac:dyDescent="0.25">
      <c r="A77" s="8"/>
      <c r="B77" s="9"/>
      <c r="C77" s="9"/>
      <c r="D77" s="9"/>
      <c r="E77" s="9"/>
    </row>
    <row r="78" spans="1:5" hidden="1" x14ac:dyDescent="0.25">
      <c r="A78" s="8"/>
      <c r="B78" s="9"/>
      <c r="C78" s="9"/>
      <c r="D78" s="9"/>
      <c r="E78" s="9"/>
    </row>
    <row r="79" spans="1:5" hidden="1" x14ac:dyDescent="0.25">
      <c r="A79" s="8"/>
      <c r="B79" s="9"/>
      <c r="C79" s="9"/>
      <c r="D79" s="9"/>
      <c r="E79" s="9"/>
    </row>
    <row r="80" spans="1:5" hidden="1" x14ac:dyDescent="0.25">
      <c r="A80" s="8"/>
      <c r="B80" s="9"/>
      <c r="C80" s="9"/>
      <c r="D80" s="9"/>
      <c r="E80" s="9"/>
    </row>
    <row r="81" spans="1:5" hidden="1" x14ac:dyDescent="0.25">
      <c r="A81" s="8"/>
      <c r="B81" s="9"/>
      <c r="C81" s="9"/>
      <c r="D81" s="9"/>
      <c r="E81" s="9"/>
    </row>
    <row r="82" spans="1:5" hidden="1" x14ac:dyDescent="0.25">
      <c r="A82" s="8"/>
      <c r="B82" s="9"/>
      <c r="C82" s="9"/>
      <c r="D82" s="9"/>
      <c r="E82" s="9"/>
    </row>
    <row r="83" spans="1:5" hidden="1" x14ac:dyDescent="0.25">
      <c r="A83" s="8"/>
      <c r="B83" s="9"/>
      <c r="C83" s="9"/>
      <c r="D83" s="9"/>
      <c r="E83" s="9"/>
    </row>
    <row r="84" spans="1:5" hidden="1" x14ac:dyDescent="0.25">
      <c r="A84" s="8"/>
      <c r="B84" s="9"/>
      <c r="C84" s="9"/>
      <c r="D84" s="9"/>
      <c r="E84" s="9"/>
    </row>
    <row r="85" spans="1:5" hidden="1" x14ac:dyDescent="0.25">
      <c r="A85" s="8"/>
      <c r="B85" s="9"/>
      <c r="C85" s="9"/>
      <c r="D85" s="9"/>
      <c r="E85" s="9"/>
    </row>
    <row r="86" spans="1:5" hidden="1" x14ac:dyDescent="0.25">
      <c r="A86" s="8"/>
      <c r="B86" s="9"/>
      <c r="C86" s="9"/>
      <c r="D86" s="9"/>
      <c r="E86" s="9"/>
    </row>
    <row r="87" spans="1:5" hidden="1" x14ac:dyDescent="0.25">
      <c r="A87" s="8"/>
      <c r="B87" s="9"/>
      <c r="C87" s="9"/>
      <c r="D87" s="9"/>
      <c r="E87" s="9"/>
    </row>
    <row r="88" spans="1:5" hidden="1" x14ac:dyDescent="0.25">
      <c r="A88" s="8"/>
      <c r="B88" s="9"/>
      <c r="C88" s="9"/>
      <c r="D88" s="9"/>
      <c r="E88" s="9"/>
    </row>
    <row r="89" spans="1:5" hidden="1" x14ac:dyDescent="0.25">
      <c r="A89" s="8"/>
      <c r="B89" s="9"/>
      <c r="C89" s="9"/>
      <c r="D89" s="9"/>
      <c r="E89" s="9"/>
    </row>
    <row r="90" spans="1:5" hidden="1" x14ac:dyDescent="0.25">
      <c r="A90" s="8"/>
      <c r="B90" s="9"/>
      <c r="C90" s="9"/>
      <c r="D90" s="9"/>
      <c r="E90" s="9"/>
    </row>
    <row r="91" spans="1:5" hidden="1" x14ac:dyDescent="0.25">
      <c r="A91" s="8"/>
      <c r="B91" s="9"/>
      <c r="C91" s="9"/>
      <c r="D91" s="9"/>
      <c r="E91" s="9"/>
    </row>
    <row r="92" spans="1:5" hidden="1" x14ac:dyDescent="0.25">
      <c r="A92" s="8"/>
      <c r="B92" s="9"/>
      <c r="C92" s="9"/>
      <c r="D92" s="9"/>
      <c r="E92" s="9"/>
    </row>
    <row r="93" spans="1:5" hidden="1" x14ac:dyDescent="0.25">
      <c r="A93" s="8"/>
      <c r="B93" s="9"/>
      <c r="C93" s="9"/>
      <c r="D93" s="9"/>
      <c r="E93" s="9"/>
    </row>
    <row r="94" spans="1:5" hidden="1" x14ac:dyDescent="0.25">
      <c r="A94" s="8"/>
      <c r="B94" s="9"/>
      <c r="C94" s="9"/>
      <c r="D94" s="9"/>
      <c r="E94" s="9"/>
    </row>
    <row r="95" spans="1:5" hidden="1" x14ac:dyDescent="0.25">
      <c r="A95" s="8"/>
      <c r="B95" s="9"/>
      <c r="C95" s="9"/>
      <c r="D95" s="9"/>
      <c r="E95" s="9"/>
    </row>
    <row r="96" spans="1:5" hidden="1" x14ac:dyDescent="0.25">
      <c r="A96" s="8"/>
      <c r="B96" s="9"/>
      <c r="C96" s="9"/>
      <c r="D96" s="9"/>
      <c r="E96" s="9"/>
    </row>
    <row r="97" spans="1:5" hidden="1" x14ac:dyDescent="0.25">
      <c r="A97" s="8"/>
      <c r="B97" s="9"/>
      <c r="C97" s="9"/>
      <c r="D97" s="9"/>
      <c r="E97" s="9"/>
    </row>
    <row r="98" spans="1:5" hidden="1" x14ac:dyDescent="0.25">
      <c r="A98" s="8"/>
      <c r="B98" s="9"/>
      <c r="C98" s="9"/>
      <c r="D98" s="9"/>
      <c r="E98" s="9"/>
    </row>
    <row r="99" spans="1:5" hidden="1" x14ac:dyDescent="0.25">
      <c r="A99" s="8"/>
      <c r="B99" s="9"/>
      <c r="C99" s="9"/>
      <c r="D99" s="9"/>
      <c r="E99" s="9"/>
    </row>
    <row r="100" spans="1:5" hidden="1" x14ac:dyDescent="0.25">
      <c r="A100" s="8"/>
      <c r="B100" s="9"/>
      <c r="C100" s="9"/>
      <c r="D100" s="9"/>
      <c r="E100" s="9"/>
    </row>
    <row r="101" spans="1:5" hidden="1" x14ac:dyDescent="0.25">
      <c r="A101" s="8"/>
      <c r="B101" s="9"/>
      <c r="C101" s="9"/>
      <c r="D101" s="9"/>
      <c r="E101" s="9"/>
    </row>
    <row r="102" spans="1:5" hidden="1" x14ac:dyDescent="0.25">
      <c r="A102" s="8"/>
      <c r="B102" s="9"/>
      <c r="C102" s="9"/>
      <c r="D102" s="9"/>
      <c r="E102" s="9"/>
    </row>
    <row r="103" spans="1:5" hidden="1" x14ac:dyDescent="0.25">
      <c r="A103" s="8"/>
      <c r="B103" s="9"/>
      <c r="C103" s="9"/>
      <c r="D103" s="9"/>
      <c r="E103" s="9"/>
    </row>
    <row r="104" spans="1:5" hidden="1" x14ac:dyDescent="0.25">
      <c r="A104" s="8"/>
      <c r="B104" s="9"/>
      <c r="C104" s="9"/>
      <c r="D104" s="9"/>
      <c r="E104" s="9"/>
    </row>
    <row r="105" spans="1:5" hidden="1" x14ac:dyDescent="0.25">
      <c r="A105" s="8"/>
      <c r="B105" s="9"/>
      <c r="C105" s="9"/>
      <c r="D105" s="9"/>
      <c r="E105" s="9"/>
    </row>
    <row r="106" spans="1:5" hidden="1" x14ac:dyDescent="0.25">
      <c r="A106" s="8"/>
      <c r="B106" s="9"/>
      <c r="C106" s="9"/>
      <c r="D106" s="9"/>
      <c r="E106" s="9"/>
    </row>
    <row r="107" spans="1:5" hidden="1" x14ac:dyDescent="0.25">
      <c r="A107" s="8"/>
      <c r="B107" s="9"/>
      <c r="C107" s="9"/>
      <c r="D107" s="9"/>
      <c r="E107" s="9"/>
    </row>
    <row r="108" spans="1:5" hidden="1" x14ac:dyDescent="0.25">
      <c r="A108" s="8"/>
      <c r="B108" s="9"/>
      <c r="C108" s="9"/>
      <c r="D108" s="9"/>
      <c r="E108" s="9"/>
    </row>
    <row r="109" spans="1:5" hidden="1" x14ac:dyDescent="0.25">
      <c r="A109" s="8"/>
      <c r="B109" s="9"/>
      <c r="C109" s="9"/>
      <c r="D109" s="9"/>
      <c r="E109" s="9"/>
    </row>
    <row r="110" spans="1:5" hidden="1" x14ac:dyDescent="0.25">
      <c r="A110" s="8"/>
      <c r="B110" s="9"/>
      <c r="C110" s="9"/>
      <c r="D110" s="9"/>
      <c r="E110" s="9"/>
    </row>
    <row r="111" spans="1:5" hidden="1" x14ac:dyDescent="0.25">
      <c r="A111" s="8"/>
      <c r="B111" s="9"/>
      <c r="C111" s="9"/>
      <c r="D111" s="9"/>
      <c r="E111" s="9"/>
    </row>
    <row r="112" spans="1:5" hidden="1" x14ac:dyDescent="0.25">
      <c r="A112" s="8"/>
      <c r="B112" s="9"/>
      <c r="C112" s="9"/>
      <c r="D112" s="9"/>
      <c r="E112" s="9"/>
    </row>
    <row r="113" spans="1:5" hidden="1" x14ac:dyDescent="0.25">
      <c r="A113" s="8"/>
      <c r="B113" s="9"/>
      <c r="C113" s="9"/>
      <c r="D113" s="9"/>
      <c r="E113" s="9"/>
    </row>
    <row r="114" spans="1:5" hidden="1" x14ac:dyDescent="0.25">
      <c r="A114" s="8"/>
      <c r="B114" s="9"/>
      <c r="C114" s="9"/>
      <c r="D114" s="9"/>
    </row>
    <row r="115" spans="1:5" hidden="1" x14ac:dyDescent="0.25">
      <c r="A115" s="8"/>
      <c r="B115" s="9"/>
      <c r="C115" s="9"/>
      <c r="D115" s="9"/>
    </row>
    <row r="116" spans="1:5" hidden="1" x14ac:dyDescent="0.25">
      <c r="A116" s="8"/>
      <c r="B116" s="9"/>
      <c r="C116" s="9"/>
      <c r="D116" s="9"/>
    </row>
    <row r="117" spans="1:5" hidden="1" x14ac:dyDescent="0.25">
      <c r="B117" s="9"/>
      <c r="C117" s="9"/>
    </row>
    <row r="118" spans="1:5" hidden="1" x14ac:dyDescent="0.25">
      <c r="B118" s="9"/>
      <c r="C118" s="9"/>
    </row>
    <row r="119" spans="1:5" hidden="1" x14ac:dyDescent="0.25">
      <c r="B119" s="9"/>
      <c r="C119" s="9"/>
    </row>
    <row r="120" spans="1:5" hidden="1" x14ac:dyDescent="0.25">
      <c r="B120" s="9"/>
      <c r="C120" s="9"/>
    </row>
    <row r="121" spans="1:5" hidden="1" x14ac:dyDescent="0.25">
      <c r="B121" s="9"/>
      <c r="C121" s="9"/>
    </row>
    <row r="122" spans="1:5" hidden="1" x14ac:dyDescent="0.25">
      <c r="B122" s="9"/>
      <c r="C122" s="9"/>
    </row>
  </sheetData>
  <sheetProtection algorithmName="SHA-512" hashValue="dDk/0jFRkkN4/ex47sbO+xIvKCVd0xqQU+6z28Y+Rag0BvPFOHoydVfR3jkFl0foXiKg0Y2Sjq281c3jEt7UBA==" saltValue="gHMBd046OZ6lA2dafHDVaA==" spinCount="100000" sheet="1" objects="1" scenarios="1"/>
  <mergeCells count="9">
    <mergeCell ref="A1:J1"/>
    <mergeCell ref="A2:A3"/>
    <mergeCell ref="B2:B3"/>
    <mergeCell ref="C2:C3"/>
    <mergeCell ref="D2:D3"/>
    <mergeCell ref="E2:E3"/>
    <mergeCell ref="F2:F3"/>
    <mergeCell ref="G2:G3"/>
    <mergeCell ref="H2:J2"/>
  </mergeCells>
  <phoneticPr fontId="0" type="noConversion"/>
  <pageMargins left="0.23622047244094491" right="0.23622047244094491" top="0" bottom="0" header="0.51181102362204722" footer="0.51181102362204722"/>
  <pageSetup paperSize="9" orientation="landscape" r:id="rId1"/>
  <headerFooter alignWithMargins="0">
    <oddHeader xml:space="preserve">&amp;R&amp;12 </oddHeader>
    <oddFooter>&amp;RLabour Calculator by civilverse.org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08"/>
  <sheetViews>
    <sheetView showGridLines="0" workbookViewId="0">
      <selection sqref="A1:J1"/>
    </sheetView>
  </sheetViews>
  <sheetFormatPr defaultColWidth="0" defaultRowHeight="12.5" zeroHeight="1" x14ac:dyDescent="0.25"/>
  <cols>
    <col min="1" max="1" width="10.81640625" customWidth="1"/>
    <col min="2" max="2" width="51.453125" customWidth="1"/>
    <col min="3" max="3" width="7.26953125" customWidth="1"/>
    <col min="4" max="4" width="23.1796875" hidden="1" customWidth="1"/>
    <col min="5" max="5" width="12.81640625" hidden="1" customWidth="1"/>
    <col min="6" max="6" width="11.54296875" customWidth="1"/>
    <col min="7" max="7" width="11.1796875" customWidth="1"/>
    <col min="8" max="8" width="11.7265625" customWidth="1"/>
    <col min="9" max="9" width="12" customWidth="1"/>
    <col min="10" max="10" width="11.7265625" customWidth="1"/>
    <col min="13" max="16384" width="8.7265625" hidden="1"/>
  </cols>
  <sheetData>
    <row r="1" spans="1:12" ht="41.25" customHeight="1" thickBot="1" x14ac:dyDescent="0.3">
      <c r="A1" s="63" t="s">
        <v>299</v>
      </c>
      <c r="B1" s="64"/>
      <c r="C1" s="64"/>
      <c r="D1" s="64"/>
      <c r="E1" s="64"/>
      <c r="F1" s="64"/>
      <c r="G1" s="64"/>
      <c r="H1" s="64"/>
      <c r="I1" s="64"/>
      <c r="J1" s="65"/>
    </row>
    <row r="2" spans="1:12" ht="14" x14ac:dyDescent="0.25">
      <c r="A2" s="70" t="s">
        <v>246</v>
      </c>
      <c r="B2" s="66" t="s">
        <v>247</v>
      </c>
      <c r="C2" s="72" t="s">
        <v>257</v>
      </c>
      <c r="D2" s="66" t="s">
        <v>248</v>
      </c>
      <c r="E2" s="66" t="s">
        <v>263</v>
      </c>
      <c r="F2" s="72" t="s">
        <v>264</v>
      </c>
      <c r="G2" s="66" t="s">
        <v>256</v>
      </c>
      <c r="H2" s="66" t="s">
        <v>249</v>
      </c>
      <c r="I2" s="68"/>
      <c r="J2" s="69"/>
    </row>
    <row r="3" spans="1:12" ht="14" x14ac:dyDescent="0.25">
      <c r="A3" s="71"/>
      <c r="B3" s="67"/>
      <c r="C3" s="73"/>
      <c r="D3" s="67"/>
      <c r="E3" s="67"/>
      <c r="F3" s="73"/>
      <c r="G3" s="67"/>
      <c r="H3" s="27" t="s">
        <v>272</v>
      </c>
      <c r="I3" s="41" t="s">
        <v>265</v>
      </c>
      <c r="J3" s="30" t="s">
        <v>251</v>
      </c>
    </row>
    <row r="4" spans="1:12" ht="14" x14ac:dyDescent="0.25">
      <c r="A4" s="23"/>
      <c r="B4" s="34" t="s">
        <v>270</v>
      </c>
      <c r="C4" s="23"/>
      <c r="D4" s="24"/>
      <c r="E4" s="23"/>
      <c r="F4" s="38"/>
      <c r="G4" s="38"/>
      <c r="H4" s="23"/>
      <c r="I4" s="23"/>
      <c r="J4" s="23"/>
    </row>
    <row r="5" spans="1:12" ht="14" x14ac:dyDescent="0.25">
      <c r="A5" s="23">
        <v>1</v>
      </c>
      <c r="B5" s="24" t="s">
        <v>113</v>
      </c>
      <c r="C5" s="23" t="s">
        <v>268</v>
      </c>
      <c r="D5" s="24" t="s">
        <v>273</v>
      </c>
      <c r="E5" s="23">
        <v>25</v>
      </c>
      <c r="F5" s="38"/>
      <c r="G5" s="38"/>
      <c r="H5" s="83" t="str">
        <f>IFERROR($F5/($E5*$G5)*1,"-")</f>
        <v>-</v>
      </c>
      <c r="I5" s="83" t="s">
        <v>254</v>
      </c>
      <c r="J5" s="83" t="s">
        <v>254</v>
      </c>
    </row>
    <row r="6" spans="1:12" ht="14" x14ac:dyDescent="0.25">
      <c r="A6" s="23">
        <v>2</v>
      </c>
      <c r="B6" s="24" t="s">
        <v>114</v>
      </c>
      <c r="C6" s="23" t="s">
        <v>268</v>
      </c>
      <c r="D6" s="24" t="s">
        <v>118</v>
      </c>
      <c r="E6" s="23">
        <v>20</v>
      </c>
      <c r="F6" s="38"/>
      <c r="G6" s="38"/>
      <c r="H6" s="83" t="str">
        <f t="shared" ref="H6:H9" si="0">IFERROR($F6/($E6*$G6)*1,"-")</f>
        <v>-</v>
      </c>
      <c r="I6" s="83" t="s">
        <v>254</v>
      </c>
      <c r="J6" s="83" t="s">
        <v>254</v>
      </c>
    </row>
    <row r="7" spans="1:12" ht="14" x14ac:dyDescent="0.25">
      <c r="A7" s="23">
        <v>3</v>
      </c>
      <c r="B7" s="24" t="s">
        <v>115</v>
      </c>
      <c r="C7" s="23" t="s">
        <v>268</v>
      </c>
      <c r="D7" s="24" t="s">
        <v>118</v>
      </c>
      <c r="E7" s="23">
        <v>18</v>
      </c>
      <c r="F7" s="38"/>
      <c r="G7" s="38"/>
      <c r="H7" s="83" t="str">
        <f t="shared" si="0"/>
        <v>-</v>
      </c>
      <c r="I7" s="83" t="s">
        <v>254</v>
      </c>
      <c r="J7" s="83" t="s">
        <v>254</v>
      </c>
    </row>
    <row r="8" spans="1:12" ht="14" x14ac:dyDescent="0.25">
      <c r="A8" s="23">
        <v>4</v>
      </c>
      <c r="B8" s="24" t="s">
        <v>116</v>
      </c>
      <c r="C8" s="23" t="s">
        <v>268</v>
      </c>
      <c r="D8" s="24" t="s">
        <v>118</v>
      </c>
      <c r="E8" s="23">
        <v>15</v>
      </c>
      <c r="F8" s="38"/>
      <c r="G8" s="38"/>
      <c r="H8" s="83" t="str">
        <f t="shared" si="0"/>
        <v>-</v>
      </c>
      <c r="I8" s="83" t="s">
        <v>254</v>
      </c>
      <c r="J8" s="83" t="s">
        <v>254</v>
      </c>
    </row>
    <row r="9" spans="1:12" ht="14" x14ac:dyDescent="0.25">
      <c r="A9" s="23">
        <v>5</v>
      </c>
      <c r="B9" s="24" t="s">
        <v>117</v>
      </c>
      <c r="C9" s="23" t="s">
        <v>268</v>
      </c>
      <c r="D9" s="24" t="s">
        <v>118</v>
      </c>
      <c r="E9" s="23">
        <v>20</v>
      </c>
      <c r="F9" s="38"/>
      <c r="G9" s="38"/>
      <c r="H9" s="83" t="str">
        <f t="shared" si="0"/>
        <v>-</v>
      </c>
      <c r="I9" s="83" t="s">
        <v>254</v>
      </c>
      <c r="J9" s="83" t="s">
        <v>254</v>
      </c>
      <c r="L9" s="47"/>
    </row>
    <row r="10" spans="1:12" ht="14" x14ac:dyDescent="0.25">
      <c r="A10" s="23"/>
      <c r="B10" s="34" t="s">
        <v>269</v>
      </c>
      <c r="C10" s="23"/>
      <c r="D10" s="24"/>
      <c r="E10" s="23"/>
      <c r="F10" s="38"/>
      <c r="G10" s="38"/>
      <c r="H10" s="83"/>
      <c r="I10" s="83"/>
      <c r="J10" s="83"/>
      <c r="L10" s="47"/>
    </row>
    <row r="11" spans="1:12" ht="14" x14ac:dyDescent="0.25">
      <c r="A11" s="23">
        <v>1</v>
      </c>
      <c r="B11" s="24" t="s">
        <v>113</v>
      </c>
      <c r="C11" s="23" t="s">
        <v>268</v>
      </c>
      <c r="D11" s="24" t="s">
        <v>118</v>
      </c>
      <c r="E11" s="23">
        <v>78</v>
      </c>
      <c r="F11" s="38"/>
      <c r="G11" s="38"/>
      <c r="H11" s="83" t="str">
        <f>IFERROR($F11/($E11*$G11)*1,"-")</f>
        <v>-</v>
      </c>
      <c r="I11" s="83" t="s">
        <v>254</v>
      </c>
      <c r="J11" s="83" t="s">
        <v>254</v>
      </c>
    </row>
    <row r="12" spans="1:12" ht="14" x14ac:dyDescent="0.25">
      <c r="A12" s="23">
        <v>2</v>
      </c>
      <c r="B12" s="24" t="s">
        <v>114</v>
      </c>
      <c r="C12" s="23" t="s">
        <v>268</v>
      </c>
      <c r="D12" s="24" t="s">
        <v>118</v>
      </c>
      <c r="E12" s="23">
        <v>38</v>
      </c>
      <c r="F12" s="38"/>
      <c r="G12" s="38"/>
      <c r="H12" s="83" t="str">
        <f t="shared" ref="H12:H18" si="1">IFERROR($F12/($E12*$G12)*1,"-")</f>
        <v>-</v>
      </c>
      <c r="I12" s="83" t="s">
        <v>254</v>
      </c>
      <c r="J12" s="83" t="s">
        <v>254</v>
      </c>
    </row>
    <row r="13" spans="1:12" ht="14" x14ac:dyDescent="0.25">
      <c r="A13" s="23">
        <v>3</v>
      </c>
      <c r="B13" s="24" t="s">
        <v>115</v>
      </c>
      <c r="C13" s="23" t="s">
        <v>268</v>
      </c>
      <c r="D13" s="24" t="s">
        <v>118</v>
      </c>
      <c r="E13" s="23">
        <v>35</v>
      </c>
      <c r="F13" s="38"/>
      <c r="G13" s="38"/>
      <c r="H13" s="83" t="str">
        <f t="shared" si="1"/>
        <v>-</v>
      </c>
      <c r="I13" s="83" t="s">
        <v>254</v>
      </c>
      <c r="J13" s="83" t="s">
        <v>254</v>
      </c>
    </row>
    <row r="14" spans="1:12" ht="14" x14ac:dyDescent="0.25">
      <c r="A14" s="23">
        <v>4</v>
      </c>
      <c r="B14" s="24" t="s">
        <v>116</v>
      </c>
      <c r="C14" s="23" t="s">
        <v>268</v>
      </c>
      <c r="D14" s="24" t="s">
        <v>118</v>
      </c>
      <c r="E14" s="23">
        <v>15</v>
      </c>
      <c r="F14" s="38"/>
      <c r="G14" s="38"/>
      <c r="H14" s="83" t="str">
        <f t="shared" si="1"/>
        <v>-</v>
      </c>
      <c r="I14" s="83" t="s">
        <v>254</v>
      </c>
      <c r="J14" s="83" t="s">
        <v>254</v>
      </c>
    </row>
    <row r="15" spans="1:12" ht="14" x14ac:dyDescent="0.25">
      <c r="A15" s="23">
        <v>5</v>
      </c>
      <c r="B15" s="24" t="s">
        <v>117</v>
      </c>
      <c r="C15" s="23" t="s">
        <v>268</v>
      </c>
      <c r="D15" s="24" t="s">
        <v>118</v>
      </c>
      <c r="E15" s="23"/>
      <c r="F15" s="38"/>
      <c r="G15" s="38"/>
      <c r="H15" s="83" t="str">
        <f t="shared" si="1"/>
        <v>-</v>
      </c>
      <c r="I15" s="83" t="s">
        <v>254</v>
      </c>
      <c r="J15" s="83" t="s">
        <v>254</v>
      </c>
    </row>
    <row r="16" spans="1:12" ht="14" x14ac:dyDescent="0.25">
      <c r="A16" s="23"/>
      <c r="B16" s="34" t="s">
        <v>271</v>
      </c>
      <c r="C16" s="23"/>
      <c r="D16" s="24"/>
      <c r="E16" s="23"/>
      <c r="F16" s="38"/>
      <c r="G16" s="38"/>
      <c r="H16" s="83"/>
      <c r="I16" s="83"/>
      <c r="J16" s="83"/>
    </row>
    <row r="17" spans="1:10" ht="14" x14ac:dyDescent="0.25">
      <c r="A17" s="23">
        <v>1</v>
      </c>
      <c r="B17" s="24" t="s">
        <v>204</v>
      </c>
      <c r="C17" s="23" t="s">
        <v>268</v>
      </c>
      <c r="D17" s="24" t="s">
        <v>118</v>
      </c>
      <c r="E17" s="23">
        <v>50</v>
      </c>
      <c r="F17" s="38"/>
      <c r="G17" s="38"/>
      <c r="H17" s="83" t="str">
        <f t="shared" si="1"/>
        <v>-</v>
      </c>
      <c r="I17" s="83" t="s">
        <v>254</v>
      </c>
      <c r="J17" s="83" t="s">
        <v>254</v>
      </c>
    </row>
    <row r="18" spans="1:10" ht="14" x14ac:dyDescent="0.25">
      <c r="A18" s="23">
        <v>2</v>
      </c>
      <c r="B18" s="24" t="s">
        <v>205</v>
      </c>
      <c r="C18" s="23" t="s">
        <v>268</v>
      </c>
      <c r="D18" s="24" t="s">
        <v>118</v>
      </c>
      <c r="E18" s="23">
        <v>40</v>
      </c>
      <c r="F18" s="38"/>
      <c r="G18" s="38"/>
      <c r="H18" s="83" t="str">
        <f t="shared" si="1"/>
        <v>-</v>
      </c>
      <c r="I18" s="83" t="s">
        <v>254</v>
      </c>
      <c r="J18" s="83" t="s">
        <v>254</v>
      </c>
    </row>
    <row r="19" spans="1:10" ht="14" x14ac:dyDescent="0.25">
      <c r="A19" s="23"/>
      <c r="B19" s="24"/>
      <c r="C19" s="23"/>
      <c r="D19" s="24"/>
      <c r="E19" s="23"/>
      <c r="F19" s="38"/>
      <c r="G19" s="38"/>
      <c r="H19" s="83"/>
      <c r="I19" s="83"/>
      <c r="J19" s="83"/>
    </row>
    <row r="20" spans="1:10" ht="14" x14ac:dyDescent="0.25">
      <c r="A20" s="23"/>
      <c r="B20" s="34" t="s">
        <v>206</v>
      </c>
      <c r="C20" s="23"/>
      <c r="D20" s="24"/>
      <c r="E20" s="23"/>
      <c r="F20" s="38"/>
      <c r="G20" s="38"/>
      <c r="H20" s="83"/>
      <c r="I20" s="83"/>
      <c r="J20" s="83"/>
    </row>
    <row r="21" spans="1:10" ht="14" x14ac:dyDescent="0.25">
      <c r="A21" s="23">
        <v>1</v>
      </c>
      <c r="B21" s="24" t="s">
        <v>274</v>
      </c>
      <c r="C21" s="23" t="s">
        <v>266</v>
      </c>
      <c r="D21" s="24" t="s">
        <v>55</v>
      </c>
      <c r="E21" s="23">
        <v>0.3</v>
      </c>
      <c r="F21" s="38"/>
      <c r="G21" s="38"/>
      <c r="H21" s="83" t="s">
        <v>254</v>
      </c>
      <c r="I21" s="83" t="s">
        <v>254</v>
      </c>
      <c r="J21" s="83" t="str">
        <f t="shared" ref="I21:J23" si="2">IFERROR($F21/($E21*$G21)*1,"-")</f>
        <v>-</v>
      </c>
    </row>
    <row r="22" spans="1:10" ht="14" x14ac:dyDescent="0.25">
      <c r="A22" s="23">
        <v>2</v>
      </c>
      <c r="B22" s="24" t="s">
        <v>207</v>
      </c>
      <c r="C22" s="23" t="s">
        <v>266</v>
      </c>
      <c r="D22" s="24" t="s">
        <v>54</v>
      </c>
      <c r="E22" s="23">
        <v>0.5</v>
      </c>
      <c r="F22" s="38"/>
      <c r="G22" s="38"/>
      <c r="H22" s="83" t="s">
        <v>254</v>
      </c>
      <c r="I22" s="83" t="s">
        <v>254</v>
      </c>
      <c r="J22" s="83" t="str">
        <f t="shared" si="2"/>
        <v>-</v>
      </c>
    </row>
    <row r="23" spans="1:10" ht="14" x14ac:dyDescent="0.25">
      <c r="A23" s="23">
        <v>3</v>
      </c>
      <c r="B23" s="24" t="s">
        <v>228</v>
      </c>
      <c r="C23" s="23" t="s">
        <v>259</v>
      </c>
      <c r="D23" s="24" t="s">
        <v>229</v>
      </c>
      <c r="E23" s="23">
        <v>0.6</v>
      </c>
      <c r="F23" s="38"/>
      <c r="G23" s="38"/>
      <c r="H23" s="83" t="s">
        <v>254</v>
      </c>
      <c r="I23" s="83" t="str">
        <f t="shared" si="2"/>
        <v>-</v>
      </c>
      <c r="J23" s="83" t="str">
        <f>IFERROR($F23/($E23*$G23)*2,"-")</f>
        <v>-</v>
      </c>
    </row>
    <row r="24" spans="1:10" ht="13" hidden="1" thickBot="1" x14ac:dyDescent="0.3">
      <c r="A24" s="2"/>
      <c r="B24" s="2"/>
      <c r="C24" s="2"/>
      <c r="D24" s="2"/>
      <c r="E24" s="2"/>
      <c r="H24" s="86"/>
      <c r="I24" s="86"/>
      <c r="J24" s="86"/>
    </row>
    <row r="25" spans="1:10" ht="14" x14ac:dyDescent="0.25">
      <c r="B25" s="56" t="s">
        <v>255</v>
      </c>
      <c r="H25" s="87">
        <f>SUM(H4:H23)</f>
        <v>0</v>
      </c>
      <c r="I25" s="87">
        <f t="shared" ref="I25:J25" si="3">SUM(I4:I23)</f>
        <v>0</v>
      </c>
      <c r="J25" s="87">
        <f t="shared" si="3"/>
        <v>0</v>
      </c>
    </row>
    <row r="26" spans="1:10" ht="15.75" hidden="1" customHeight="1" x14ac:dyDescent="0.25"/>
    <row r="56" spans="1:5" hidden="1" x14ac:dyDescent="0.25">
      <c r="A56" s="1"/>
      <c r="B56" s="1"/>
      <c r="C56" s="1"/>
      <c r="D56" s="1"/>
      <c r="E56" s="1"/>
    </row>
    <row r="57" spans="1:5" hidden="1" x14ac:dyDescent="0.25">
      <c r="A57" s="1"/>
      <c r="B57" s="1"/>
      <c r="C57" s="1"/>
      <c r="D57" s="1"/>
      <c r="E57" s="1"/>
    </row>
    <row r="58" spans="1:5" hidden="1" x14ac:dyDescent="0.25">
      <c r="A58" s="1"/>
      <c r="B58" s="1"/>
      <c r="C58" s="1"/>
      <c r="D58" s="1"/>
      <c r="E58" s="1"/>
    </row>
    <row r="59" spans="1:5" ht="15.5" hidden="1" x14ac:dyDescent="0.35">
      <c r="B59" s="74"/>
      <c r="C59" s="74"/>
      <c r="D59" s="74"/>
      <c r="E59" s="74"/>
    </row>
    <row r="60" spans="1:5" hidden="1" x14ac:dyDescent="0.25">
      <c r="A60" s="1"/>
      <c r="B60" s="1"/>
      <c r="C60" s="1"/>
      <c r="D60" s="1"/>
      <c r="E60" s="1"/>
    </row>
    <row r="61" spans="1:5" hidden="1" x14ac:dyDescent="0.25">
      <c r="A61" s="1"/>
      <c r="B61" s="1"/>
      <c r="C61" s="1"/>
      <c r="D61" s="1"/>
      <c r="E61" s="1"/>
    </row>
    <row r="62" spans="1:5" hidden="1" x14ac:dyDescent="0.25">
      <c r="A62" s="1"/>
      <c r="B62" s="1"/>
      <c r="C62" s="1"/>
      <c r="D62" s="1"/>
      <c r="E62" s="1"/>
    </row>
    <row r="63" spans="1:5" hidden="1" x14ac:dyDescent="0.25">
      <c r="A63" s="1"/>
      <c r="B63" s="1"/>
      <c r="C63" s="1"/>
      <c r="D63" s="1"/>
      <c r="E63" s="1"/>
    </row>
    <row r="64" spans="1:5" hidden="1" x14ac:dyDescent="0.25">
      <c r="A64" s="1"/>
      <c r="B64" s="1"/>
      <c r="C64" s="1"/>
      <c r="D64" s="1"/>
      <c r="E64" s="1"/>
    </row>
    <row r="65" spans="1:5" hidden="1" x14ac:dyDescent="0.25">
      <c r="A65" s="1"/>
      <c r="B65" s="1"/>
      <c r="C65" s="1"/>
      <c r="D65" s="1"/>
      <c r="E65" s="1"/>
    </row>
    <row r="66" spans="1:5" hidden="1" x14ac:dyDescent="0.25">
      <c r="A66" s="1"/>
      <c r="B66" s="1"/>
      <c r="C66" s="1"/>
      <c r="D66" s="1"/>
      <c r="E66" s="1"/>
    </row>
    <row r="67" spans="1:5" hidden="1" x14ac:dyDescent="0.25">
      <c r="A67" s="1"/>
      <c r="B67" s="1"/>
      <c r="C67" s="1"/>
      <c r="D67" s="1"/>
      <c r="E67" s="1"/>
    </row>
    <row r="68" spans="1:5" hidden="1" x14ac:dyDescent="0.25">
      <c r="A68" s="1"/>
      <c r="B68" s="1"/>
      <c r="C68" s="1"/>
      <c r="D68" s="1"/>
      <c r="E68" s="1"/>
    </row>
    <row r="69" spans="1:5" hidden="1" x14ac:dyDescent="0.25">
      <c r="A69" s="1"/>
      <c r="B69" s="1"/>
      <c r="C69" s="1"/>
      <c r="D69" s="1"/>
      <c r="E69" s="1"/>
    </row>
    <row r="70" spans="1:5" hidden="1" x14ac:dyDescent="0.25">
      <c r="A70" s="1"/>
      <c r="B70" s="1"/>
      <c r="C70" s="1"/>
      <c r="D70" s="1"/>
      <c r="E70" s="1"/>
    </row>
    <row r="71" spans="1:5" hidden="1" x14ac:dyDescent="0.25">
      <c r="A71" s="1"/>
      <c r="B71" s="1"/>
      <c r="C71" s="1"/>
      <c r="D71" s="1"/>
      <c r="E71" s="1"/>
    </row>
    <row r="72" spans="1:5" hidden="1" x14ac:dyDescent="0.25">
      <c r="A72" s="1"/>
      <c r="B72" s="1"/>
      <c r="C72" s="1"/>
      <c r="D72" s="1"/>
      <c r="E72" s="1"/>
    </row>
    <row r="73" spans="1:5" hidden="1" x14ac:dyDescent="0.25">
      <c r="A73" s="1"/>
      <c r="B73" s="1"/>
      <c r="C73" s="1"/>
      <c r="D73" s="1"/>
      <c r="E73" s="1"/>
    </row>
    <row r="74" spans="1:5" hidden="1" x14ac:dyDescent="0.25">
      <c r="A74" s="1"/>
      <c r="B74" s="1"/>
      <c r="C74" s="1"/>
      <c r="D74" s="1"/>
      <c r="E74" s="1"/>
    </row>
    <row r="75" spans="1:5" hidden="1" x14ac:dyDescent="0.25">
      <c r="A75" s="1"/>
      <c r="B75" s="1"/>
      <c r="C75" s="1"/>
      <c r="D75" s="1"/>
      <c r="E75" s="1"/>
    </row>
    <row r="76" spans="1:5" hidden="1" x14ac:dyDescent="0.25">
      <c r="A76" s="1"/>
      <c r="B76" s="1"/>
      <c r="C76" s="1"/>
      <c r="D76" s="1"/>
      <c r="E76" s="1"/>
    </row>
    <row r="77" spans="1:5" hidden="1" x14ac:dyDescent="0.25">
      <c r="A77" s="1"/>
      <c r="B77" s="1"/>
      <c r="C77" s="1"/>
      <c r="D77" s="1"/>
      <c r="E77" s="1"/>
    </row>
    <row r="78" spans="1:5" hidden="1" x14ac:dyDescent="0.25">
      <c r="A78" s="1"/>
      <c r="B78" s="1"/>
      <c r="C78" s="1"/>
      <c r="D78" s="1"/>
      <c r="E78" s="1"/>
    </row>
    <row r="79" spans="1:5" hidden="1" x14ac:dyDescent="0.25">
      <c r="A79" s="1"/>
      <c r="B79" s="1"/>
      <c r="C79" s="1"/>
      <c r="D79" s="1"/>
      <c r="E79" s="1"/>
    </row>
    <row r="80" spans="1:5" hidden="1" x14ac:dyDescent="0.25">
      <c r="A80" s="1"/>
      <c r="B80" s="1"/>
      <c r="C80" s="1"/>
      <c r="D80" s="1"/>
      <c r="E80" s="1"/>
    </row>
    <row r="81" spans="1:5" hidden="1" x14ac:dyDescent="0.25">
      <c r="A81" s="1"/>
      <c r="B81" s="1"/>
      <c r="C81" s="1"/>
      <c r="D81" s="1"/>
      <c r="E81" s="1"/>
    </row>
    <row r="82" spans="1:5" hidden="1" x14ac:dyDescent="0.25">
      <c r="A82" s="1"/>
      <c r="B82" s="1"/>
      <c r="C82" s="1"/>
      <c r="D82" s="1"/>
      <c r="E82" s="1"/>
    </row>
    <row r="83" spans="1:5" hidden="1" x14ac:dyDescent="0.25">
      <c r="A83" s="1"/>
      <c r="B83" s="1"/>
      <c r="C83" s="1"/>
      <c r="D83" s="1"/>
      <c r="E83" s="1"/>
    </row>
    <row r="84" spans="1:5" hidden="1" x14ac:dyDescent="0.25">
      <c r="A84" s="1"/>
      <c r="B84" s="1"/>
      <c r="C84" s="1"/>
      <c r="D84" s="1"/>
      <c r="E84" s="1"/>
    </row>
    <row r="85" spans="1:5" hidden="1" x14ac:dyDescent="0.25">
      <c r="A85" s="1"/>
      <c r="B85" s="1"/>
      <c r="C85" s="1"/>
      <c r="D85" s="1"/>
      <c r="E85" s="1"/>
    </row>
    <row r="86" spans="1:5" hidden="1" x14ac:dyDescent="0.25">
      <c r="A86" s="1"/>
      <c r="B86" s="1"/>
      <c r="C86" s="1"/>
      <c r="D86" s="1"/>
      <c r="E86" s="1"/>
    </row>
    <row r="87" spans="1:5" hidden="1" x14ac:dyDescent="0.25">
      <c r="A87" s="1"/>
      <c r="B87" s="1"/>
      <c r="C87" s="1"/>
      <c r="D87" s="1"/>
      <c r="E87" s="1"/>
    </row>
    <row r="88" spans="1:5" hidden="1" x14ac:dyDescent="0.25">
      <c r="A88" s="1"/>
      <c r="B88" s="1"/>
      <c r="C88" s="1"/>
      <c r="D88" s="1"/>
      <c r="E88" s="1"/>
    </row>
    <row r="89" spans="1:5" hidden="1" x14ac:dyDescent="0.25">
      <c r="A89" s="1"/>
      <c r="B89" s="1"/>
      <c r="C89" s="1"/>
      <c r="D89" s="1"/>
      <c r="E89" s="1"/>
    </row>
    <row r="90" spans="1:5" hidden="1" x14ac:dyDescent="0.25">
      <c r="A90" s="1"/>
      <c r="B90" s="1"/>
      <c r="C90" s="1"/>
      <c r="D90" s="1"/>
      <c r="E90" s="1"/>
    </row>
    <row r="91" spans="1:5" hidden="1" x14ac:dyDescent="0.25">
      <c r="A91" s="1"/>
      <c r="B91" s="1"/>
      <c r="C91" s="1"/>
      <c r="D91" s="1"/>
      <c r="E91" s="1"/>
    </row>
    <row r="92" spans="1:5" hidden="1" x14ac:dyDescent="0.25">
      <c r="A92" s="1"/>
      <c r="B92" s="1"/>
      <c r="C92" s="1"/>
      <c r="D92" s="1"/>
      <c r="E92" s="1"/>
    </row>
    <row r="93" spans="1:5" hidden="1" x14ac:dyDescent="0.25">
      <c r="A93" s="1"/>
      <c r="B93" s="1"/>
      <c r="C93" s="1"/>
      <c r="D93" s="1"/>
      <c r="E93" s="1"/>
    </row>
    <row r="94" spans="1:5" hidden="1" x14ac:dyDescent="0.25">
      <c r="A94" s="1"/>
      <c r="B94" s="1"/>
      <c r="C94" s="1"/>
      <c r="D94" s="1"/>
      <c r="E94" s="1"/>
    </row>
    <row r="95" spans="1:5" hidden="1" x14ac:dyDescent="0.25">
      <c r="A95" s="1"/>
      <c r="B95" s="1"/>
      <c r="C95" s="1"/>
      <c r="D95" s="1"/>
      <c r="E95" s="1"/>
    </row>
    <row r="96" spans="1:5" hidden="1" x14ac:dyDescent="0.25">
      <c r="A96" s="1"/>
      <c r="B96" s="1"/>
      <c r="C96" s="1"/>
      <c r="D96" s="1"/>
      <c r="E96" s="1"/>
    </row>
    <row r="97" spans="1:5" hidden="1" x14ac:dyDescent="0.25">
      <c r="A97" s="1"/>
      <c r="B97" s="1"/>
      <c r="C97" s="1"/>
      <c r="D97" s="1"/>
      <c r="E97" s="1"/>
    </row>
    <row r="98" spans="1:5" hidden="1" x14ac:dyDescent="0.25">
      <c r="A98" s="1"/>
      <c r="B98" s="1"/>
      <c r="C98" s="1"/>
      <c r="D98" s="1"/>
      <c r="E98" s="1"/>
    </row>
    <row r="99" spans="1:5" hidden="1" x14ac:dyDescent="0.25">
      <c r="A99" s="1"/>
      <c r="B99" s="1"/>
      <c r="C99" s="1"/>
      <c r="D99" s="1"/>
      <c r="E99" s="1"/>
    </row>
    <row r="100" spans="1:5" hidden="1" x14ac:dyDescent="0.25">
      <c r="A100" s="1"/>
      <c r="B100" s="1"/>
      <c r="C100" s="1"/>
      <c r="D100" s="1"/>
      <c r="E100" s="1"/>
    </row>
    <row r="101" spans="1:5" hidden="1" x14ac:dyDescent="0.25">
      <c r="A101" s="1"/>
      <c r="B101" s="1"/>
      <c r="C101" s="1"/>
      <c r="D101" s="1"/>
      <c r="E101" s="1"/>
    </row>
    <row r="102" spans="1:5" hidden="1" x14ac:dyDescent="0.25">
      <c r="A102" s="1"/>
      <c r="B102" s="1"/>
      <c r="C102" s="1"/>
      <c r="D102" s="1"/>
      <c r="E102" s="1"/>
    </row>
    <row r="103" spans="1:5" hidden="1" x14ac:dyDescent="0.25">
      <c r="A103" s="1"/>
      <c r="B103" s="1"/>
      <c r="C103" s="1"/>
      <c r="D103" s="1"/>
      <c r="E103" s="1"/>
    </row>
    <row r="104" spans="1:5" hidden="1" x14ac:dyDescent="0.25">
      <c r="A104" s="1"/>
      <c r="B104" s="1"/>
      <c r="C104" s="1"/>
      <c r="D104" s="1"/>
      <c r="E104" s="1"/>
    </row>
    <row r="105" spans="1:5" hidden="1" x14ac:dyDescent="0.25">
      <c r="A105" s="1"/>
      <c r="B105" s="1"/>
      <c r="C105" s="1"/>
      <c r="D105" s="1"/>
      <c r="E105" s="1"/>
    </row>
    <row r="106" spans="1:5" hidden="1" x14ac:dyDescent="0.25">
      <c r="A106" s="1"/>
      <c r="B106" s="1"/>
      <c r="C106" s="1"/>
      <c r="D106" s="1"/>
      <c r="E106" s="1"/>
    </row>
    <row r="107" spans="1:5" hidden="1" x14ac:dyDescent="0.25">
      <c r="A107" s="1"/>
      <c r="B107" s="1"/>
      <c r="C107" s="1"/>
      <c r="D107" s="1"/>
      <c r="E107" s="1"/>
    </row>
    <row r="108" spans="1:5" hidden="1" x14ac:dyDescent="0.25">
      <c r="A108" s="1"/>
      <c r="B108" s="1"/>
      <c r="C108" s="1"/>
      <c r="D108" s="1"/>
      <c r="E108" s="1"/>
    </row>
  </sheetData>
  <sheetProtection algorithmName="SHA-512" hashValue="vsrW6MXSXAnTMFdwiPqCdI9fM0VeTRprquVhd/bZstRp9NH5W3m3kQDRGNZ0KHVEo68iPNskTtfKc7XwLPRTZQ==" saltValue="E9x1wkBkmk1SNJxI5nrA2A==" spinCount="100000" sheet="1" objects="1" scenarios="1"/>
  <mergeCells count="10">
    <mergeCell ref="B59:E59"/>
    <mergeCell ref="A1:J1"/>
    <mergeCell ref="A2:A3"/>
    <mergeCell ref="B2:B3"/>
    <mergeCell ref="C2:C3"/>
    <mergeCell ref="D2:D3"/>
    <mergeCell ref="E2:E3"/>
    <mergeCell ref="F2:F3"/>
    <mergeCell ref="G2:G3"/>
    <mergeCell ref="H2:J2"/>
  </mergeCells>
  <phoneticPr fontId="0" type="noConversion"/>
  <pageMargins left="0.51181102362204722" right="0.51181102362204722" top="0.74803149606299213" bottom="0.74803149606299213" header="0.51181102362204722" footer="0.51181102362204722"/>
  <pageSetup paperSize="9" orientation="landscape" r:id="rId1"/>
  <headerFooter alignWithMargins="0">
    <oddFooter>&amp;C
&amp;RLabour Calculator by civilverse.org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9"/>
  <sheetViews>
    <sheetView showGridLines="0" workbookViewId="0">
      <selection sqref="A1:I1"/>
    </sheetView>
  </sheetViews>
  <sheetFormatPr defaultColWidth="0" defaultRowHeight="12.5" zeroHeight="1" x14ac:dyDescent="0.25"/>
  <cols>
    <col min="1" max="1" width="7.26953125" style="32" bestFit="1" customWidth="1"/>
    <col min="2" max="2" width="40.26953125" style="7" bestFit="1" customWidth="1"/>
    <col min="3" max="3" width="16.26953125" style="7" customWidth="1"/>
    <col min="4" max="4" width="23.1796875" style="7" hidden="1" customWidth="1"/>
    <col min="5" max="5" width="12.453125" style="7" hidden="1" customWidth="1"/>
    <col min="6" max="6" width="19.1796875" style="32" customWidth="1"/>
    <col min="7" max="7" width="15.7265625" style="32" customWidth="1"/>
    <col min="8" max="8" width="17.453125" style="32" customWidth="1"/>
    <col min="9" max="9" width="17.54296875" style="32" customWidth="1"/>
    <col min="10" max="16384" width="9.1796875" style="7" hidden="1"/>
  </cols>
  <sheetData>
    <row r="1" spans="1:9" ht="40.5" customHeight="1" thickBot="1" x14ac:dyDescent="0.3">
      <c r="A1" s="75" t="s">
        <v>300</v>
      </c>
      <c r="B1" s="75"/>
      <c r="C1" s="75"/>
      <c r="D1" s="75"/>
      <c r="E1" s="75"/>
      <c r="F1" s="75"/>
      <c r="G1" s="75"/>
      <c r="H1" s="75"/>
      <c r="I1" s="75"/>
    </row>
    <row r="2" spans="1:9" ht="14" x14ac:dyDescent="0.25">
      <c r="A2" s="70" t="s">
        <v>246</v>
      </c>
      <c r="B2" s="66" t="s">
        <v>247</v>
      </c>
      <c r="C2" s="72" t="s">
        <v>257</v>
      </c>
      <c r="D2" s="66" t="s">
        <v>248</v>
      </c>
      <c r="E2" s="66" t="s">
        <v>263</v>
      </c>
      <c r="F2" s="72" t="s">
        <v>264</v>
      </c>
      <c r="G2" s="66" t="s">
        <v>256</v>
      </c>
      <c r="H2" s="66" t="s">
        <v>249</v>
      </c>
      <c r="I2" s="69"/>
    </row>
    <row r="3" spans="1:9" ht="14" x14ac:dyDescent="0.25">
      <c r="A3" s="71"/>
      <c r="B3" s="67"/>
      <c r="C3" s="73"/>
      <c r="D3" s="67"/>
      <c r="E3" s="67"/>
      <c r="F3" s="73"/>
      <c r="G3" s="67"/>
      <c r="H3" s="27" t="s">
        <v>265</v>
      </c>
      <c r="I3" s="30" t="s">
        <v>251</v>
      </c>
    </row>
    <row r="4" spans="1:9" ht="14" x14ac:dyDescent="0.25">
      <c r="A4" s="33"/>
      <c r="B4" s="34" t="s">
        <v>23</v>
      </c>
      <c r="C4" s="24"/>
      <c r="D4" s="24"/>
      <c r="E4" s="24"/>
      <c r="F4" s="38"/>
      <c r="G4" s="38"/>
      <c r="H4" s="23"/>
      <c r="I4" s="23"/>
    </row>
    <row r="5" spans="1:9" ht="14" x14ac:dyDescent="0.25">
      <c r="A5" s="23">
        <v>1</v>
      </c>
      <c r="B5" s="24" t="s">
        <v>24</v>
      </c>
      <c r="C5" s="23" t="s">
        <v>258</v>
      </c>
      <c r="D5" s="24" t="s">
        <v>28</v>
      </c>
      <c r="E5" s="23">
        <v>12</v>
      </c>
      <c r="F5" s="38"/>
      <c r="G5" s="38"/>
      <c r="H5" s="83" t="str">
        <f>IFERROR($F5/($E5*$G5)*1,"-")</f>
        <v>-</v>
      </c>
      <c r="I5" s="83" t="str">
        <f>IFERROR($F5/($E5*$G5)*1,"-")</f>
        <v>-</v>
      </c>
    </row>
    <row r="6" spans="1:9" ht="14" x14ac:dyDescent="0.25">
      <c r="A6" s="23">
        <v>2</v>
      </c>
      <c r="B6" s="24" t="s">
        <v>25</v>
      </c>
      <c r="C6" s="23" t="s">
        <v>258</v>
      </c>
      <c r="D6" s="24" t="s">
        <v>28</v>
      </c>
      <c r="E6" s="23">
        <v>14</v>
      </c>
      <c r="F6" s="38"/>
      <c r="G6" s="38"/>
      <c r="H6" s="83" t="str">
        <f t="shared" ref="H6:I21" si="0">IFERROR($F6/($E6*$G6)*1,"-")</f>
        <v>-</v>
      </c>
      <c r="I6" s="83" t="str">
        <f t="shared" si="0"/>
        <v>-</v>
      </c>
    </row>
    <row r="7" spans="1:9" ht="14" x14ac:dyDescent="0.25">
      <c r="A7" s="23">
        <v>3</v>
      </c>
      <c r="B7" s="24" t="s">
        <v>26</v>
      </c>
      <c r="C7" s="23" t="s">
        <v>258</v>
      </c>
      <c r="D7" s="24" t="s">
        <v>28</v>
      </c>
      <c r="E7" s="23">
        <v>9.5</v>
      </c>
      <c r="F7" s="38"/>
      <c r="G7" s="38"/>
      <c r="H7" s="83" t="str">
        <f t="shared" si="0"/>
        <v>-</v>
      </c>
      <c r="I7" s="83" t="str">
        <f t="shared" si="0"/>
        <v>-</v>
      </c>
    </row>
    <row r="8" spans="1:9" ht="14" x14ac:dyDescent="0.25">
      <c r="A8" s="23">
        <v>4</v>
      </c>
      <c r="B8" s="24" t="s">
        <v>27</v>
      </c>
      <c r="C8" s="23" t="s">
        <v>258</v>
      </c>
      <c r="D8" s="24" t="s">
        <v>28</v>
      </c>
      <c r="E8" s="23">
        <v>11</v>
      </c>
      <c r="F8" s="38"/>
      <c r="G8" s="38"/>
      <c r="H8" s="83" t="str">
        <f t="shared" si="0"/>
        <v>-</v>
      </c>
      <c r="I8" s="83" t="str">
        <f t="shared" si="0"/>
        <v>-</v>
      </c>
    </row>
    <row r="9" spans="1:9" ht="14" x14ac:dyDescent="0.25">
      <c r="A9" s="33"/>
      <c r="B9" s="34" t="s">
        <v>29</v>
      </c>
      <c r="C9" s="23"/>
      <c r="D9" s="24"/>
      <c r="E9" s="23"/>
      <c r="F9" s="38"/>
      <c r="G9" s="38"/>
      <c r="H9" s="83"/>
      <c r="I9" s="83"/>
    </row>
    <row r="10" spans="1:9" ht="14" x14ac:dyDescent="0.25">
      <c r="A10" s="23">
        <v>1</v>
      </c>
      <c r="B10" s="24" t="s">
        <v>30</v>
      </c>
      <c r="C10" s="23" t="s">
        <v>259</v>
      </c>
      <c r="D10" s="24" t="s">
        <v>28</v>
      </c>
      <c r="E10" s="23">
        <v>16</v>
      </c>
      <c r="F10" s="38"/>
      <c r="G10" s="38"/>
      <c r="H10" s="83" t="str">
        <f t="shared" si="0"/>
        <v>-</v>
      </c>
      <c r="I10" s="83" t="str">
        <f t="shared" si="0"/>
        <v>-</v>
      </c>
    </row>
    <row r="11" spans="1:9" ht="14" x14ac:dyDescent="0.25">
      <c r="A11" s="23">
        <v>2</v>
      </c>
      <c r="B11" s="24" t="s">
        <v>31</v>
      </c>
      <c r="C11" s="23" t="s">
        <v>259</v>
      </c>
      <c r="D11" s="24" t="s">
        <v>36</v>
      </c>
      <c r="E11" s="23">
        <v>15</v>
      </c>
      <c r="F11" s="38"/>
      <c r="G11" s="38"/>
      <c r="H11" s="83" t="str">
        <f t="shared" si="0"/>
        <v>-</v>
      </c>
      <c r="I11" s="83" t="str">
        <f>IFERROR($F11/($E11*$G11)*2,"-")</f>
        <v>-</v>
      </c>
    </row>
    <row r="12" spans="1:9" ht="14" x14ac:dyDescent="0.25">
      <c r="A12" s="23">
        <v>3</v>
      </c>
      <c r="B12" s="24" t="s">
        <v>32</v>
      </c>
      <c r="C12" s="23" t="s">
        <v>259</v>
      </c>
      <c r="D12" s="24" t="s">
        <v>37</v>
      </c>
      <c r="E12" s="23">
        <v>10</v>
      </c>
      <c r="F12" s="38"/>
      <c r="G12" s="38"/>
      <c r="H12" s="83" t="s">
        <v>254</v>
      </c>
      <c r="I12" s="83" t="str">
        <f t="shared" si="0"/>
        <v>-</v>
      </c>
    </row>
    <row r="13" spans="1:9" ht="14" x14ac:dyDescent="0.25">
      <c r="A13" s="23">
        <v>4</v>
      </c>
      <c r="B13" s="24" t="s">
        <v>33</v>
      </c>
      <c r="C13" s="23" t="s">
        <v>259</v>
      </c>
      <c r="D13" s="24" t="s">
        <v>38</v>
      </c>
      <c r="E13" s="23">
        <v>10</v>
      </c>
      <c r="F13" s="38"/>
      <c r="G13" s="38"/>
      <c r="H13" s="83" t="s">
        <v>254</v>
      </c>
      <c r="I13" s="83" t="str">
        <f t="shared" si="0"/>
        <v>-</v>
      </c>
    </row>
    <row r="14" spans="1:9" ht="14" x14ac:dyDescent="0.25">
      <c r="A14" s="23">
        <v>5</v>
      </c>
      <c r="B14" s="24" t="s">
        <v>34</v>
      </c>
      <c r="C14" s="23" t="s">
        <v>259</v>
      </c>
      <c r="D14" s="24" t="s">
        <v>28</v>
      </c>
      <c r="E14" s="23">
        <v>10</v>
      </c>
      <c r="F14" s="38"/>
      <c r="G14" s="38"/>
      <c r="H14" s="83" t="str">
        <f t="shared" si="0"/>
        <v>-</v>
      </c>
      <c r="I14" s="83" t="str">
        <f t="shared" si="0"/>
        <v>-</v>
      </c>
    </row>
    <row r="15" spans="1:9" ht="14" x14ac:dyDescent="0.25">
      <c r="A15" s="23">
        <v>6</v>
      </c>
      <c r="B15" s="24" t="s">
        <v>35</v>
      </c>
      <c r="C15" s="23" t="s">
        <v>259</v>
      </c>
      <c r="D15" s="24" t="s">
        <v>28</v>
      </c>
      <c r="E15" s="23">
        <v>10</v>
      </c>
      <c r="F15" s="38"/>
      <c r="G15" s="38"/>
      <c r="H15" s="83" t="str">
        <f t="shared" si="0"/>
        <v>-</v>
      </c>
      <c r="I15" s="83" t="str">
        <f t="shared" si="0"/>
        <v>-</v>
      </c>
    </row>
    <row r="16" spans="1:9" ht="14" x14ac:dyDescent="0.25">
      <c r="A16" s="23">
        <v>7</v>
      </c>
      <c r="B16" s="24" t="s">
        <v>121</v>
      </c>
      <c r="C16" s="23" t="s">
        <v>259</v>
      </c>
      <c r="D16" s="24" t="s">
        <v>28</v>
      </c>
      <c r="E16" s="23">
        <v>10</v>
      </c>
      <c r="F16" s="38"/>
      <c r="G16" s="38"/>
      <c r="H16" s="83" t="str">
        <f t="shared" si="0"/>
        <v>-</v>
      </c>
      <c r="I16" s="83" t="str">
        <f t="shared" si="0"/>
        <v>-</v>
      </c>
    </row>
    <row r="17" spans="1:9" ht="14" x14ac:dyDescent="0.25">
      <c r="A17" s="23">
        <v>8</v>
      </c>
      <c r="B17" s="24" t="s">
        <v>122</v>
      </c>
      <c r="C17" s="23" t="s">
        <v>259</v>
      </c>
      <c r="D17" s="24" t="s">
        <v>28</v>
      </c>
      <c r="E17" s="23">
        <v>1.2</v>
      </c>
      <c r="F17" s="38"/>
      <c r="G17" s="38"/>
      <c r="H17" s="83" t="str">
        <f t="shared" si="0"/>
        <v>-</v>
      </c>
      <c r="I17" s="83" t="str">
        <f t="shared" si="0"/>
        <v>-</v>
      </c>
    </row>
    <row r="18" spans="1:9" ht="14" x14ac:dyDescent="0.25">
      <c r="A18" s="23">
        <v>9</v>
      </c>
      <c r="B18" s="24" t="s">
        <v>123</v>
      </c>
      <c r="C18" s="23" t="s">
        <v>259</v>
      </c>
      <c r="D18" s="24" t="s">
        <v>36</v>
      </c>
      <c r="E18" s="23">
        <v>15</v>
      </c>
      <c r="F18" s="38"/>
      <c r="G18" s="38"/>
      <c r="H18" s="83" t="s">
        <v>254</v>
      </c>
      <c r="I18" s="83" t="str">
        <f>IFERROR($F18/($E18*$G18)*2,"-")</f>
        <v>-</v>
      </c>
    </row>
    <row r="19" spans="1:9" ht="14" x14ac:dyDescent="0.25">
      <c r="A19" s="23">
        <v>10</v>
      </c>
      <c r="B19" s="24" t="s">
        <v>124</v>
      </c>
      <c r="C19" s="23" t="s">
        <v>259</v>
      </c>
      <c r="D19" s="24" t="s">
        <v>38</v>
      </c>
      <c r="E19" s="23">
        <v>10</v>
      </c>
      <c r="F19" s="38"/>
      <c r="G19" s="38"/>
      <c r="H19" s="83" t="s">
        <v>254</v>
      </c>
      <c r="I19" s="83" t="str">
        <f t="shared" si="0"/>
        <v>-</v>
      </c>
    </row>
    <row r="20" spans="1:9" ht="14" x14ac:dyDescent="0.25">
      <c r="A20" s="23">
        <v>11</v>
      </c>
      <c r="B20" s="24" t="s">
        <v>125</v>
      </c>
      <c r="C20" s="23" t="s">
        <v>259</v>
      </c>
      <c r="D20" s="24" t="s">
        <v>38</v>
      </c>
      <c r="E20" s="23">
        <v>10</v>
      </c>
      <c r="F20" s="38"/>
      <c r="G20" s="38"/>
      <c r="H20" s="83" t="s">
        <v>254</v>
      </c>
      <c r="I20" s="83" t="str">
        <f t="shared" si="0"/>
        <v>-</v>
      </c>
    </row>
    <row r="21" spans="1:9" ht="14" x14ac:dyDescent="0.25">
      <c r="A21" s="23">
        <v>12</v>
      </c>
      <c r="B21" s="24" t="s">
        <v>126</v>
      </c>
      <c r="C21" s="23" t="s">
        <v>259</v>
      </c>
      <c r="D21" s="24" t="s">
        <v>28</v>
      </c>
      <c r="E21" s="23">
        <v>10</v>
      </c>
      <c r="F21" s="38"/>
      <c r="G21" s="38"/>
      <c r="H21" s="83" t="str">
        <f t="shared" si="0"/>
        <v>-</v>
      </c>
      <c r="I21" s="83" t="str">
        <f t="shared" si="0"/>
        <v>-</v>
      </c>
    </row>
    <row r="22" spans="1:9" ht="14" x14ac:dyDescent="0.25">
      <c r="A22" s="23">
        <v>13</v>
      </c>
      <c r="B22" s="24" t="s">
        <v>127</v>
      </c>
      <c r="C22" s="23" t="s">
        <v>259</v>
      </c>
      <c r="D22" s="24" t="s">
        <v>28</v>
      </c>
      <c r="E22" s="23">
        <v>10</v>
      </c>
      <c r="F22" s="38"/>
      <c r="G22" s="38"/>
      <c r="H22" s="83" t="str">
        <f t="shared" ref="H22:I44" si="1">IFERROR($F22/($E22*$G22)*1,"-")</f>
        <v>-</v>
      </c>
      <c r="I22" s="83" t="str">
        <f t="shared" si="1"/>
        <v>-</v>
      </c>
    </row>
    <row r="23" spans="1:9" ht="14" x14ac:dyDescent="0.25">
      <c r="A23" s="23">
        <v>14</v>
      </c>
      <c r="B23" s="24" t="s">
        <v>194</v>
      </c>
      <c r="C23" s="23" t="s">
        <v>259</v>
      </c>
      <c r="D23" s="24" t="s">
        <v>28</v>
      </c>
      <c r="E23" s="23">
        <v>8</v>
      </c>
      <c r="F23" s="38"/>
      <c r="G23" s="38"/>
      <c r="H23" s="83" t="str">
        <f t="shared" si="1"/>
        <v>-</v>
      </c>
      <c r="I23" s="83" t="str">
        <f t="shared" si="1"/>
        <v>-</v>
      </c>
    </row>
    <row r="24" spans="1:9" ht="14" x14ac:dyDescent="0.25">
      <c r="A24" s="23">
        <v>15</v>
      </c>
      <c r="B24" s="24" t="s">
        <v>196</v>
      </c>
      <c r="C24" s="23" t="s">
        <v>259</v>
      </c>
      <c r="D24" s="24" t="s">
        <v>28</v>
      </c>
      <c r="E24" s="23">
        <v>2</v>
      </c>
      <c r="F24" s="38"/>
      <c r="G24" s="38"/>
      <c r="H24" s="83" t="str">
        <f t="shared" si="1"/>
        <v>-</v>
      </c>
      <c r="I24" s="83" t="str">
        <f t="shared" si="1"/>
        <v>-</v>
      </c>
    </row>
    <row r="25" spans="1:9" ht="14" x14ac:dyDescent="0.25">
      <c r="A25" s="23">
        <v>16</v>
      </c>
      <c r="B25" s="24" t="s">
        <v>195</v>
      </c>
      <c r="C25" s="23" t="s">
        <v>259</v>
      </c>
      <c r="D25" s="24" t="s">
        <v>28</v>
      </c>
      <c r="E25" s="23">
        <v>1.5</v>
      </c>
      <c r="F25" s="38"/>
      <c r="G25" s="38"/>
      <c r="H25" s="83" t="str">
        <f t="shared" si="1"/>
        <v>-</v>
      </c>
      <c r="I25" s="83" t="str">
        <f t="shared" si="1"/>
        <v>-</v>
      </c>
    </row>
    <row r="26" spans="1:9" ht="14" x14ac:dyDescent="0.25">
      <c r="A26" s="23">
        <v>17</v>
      </c>
      <c r="B26" s="24" t="s">
        <v>197</v>
      </c>
      <c r="C26" s="23" t="s">
        <v>259</v>
      </c>
      <c r="D26" s="24" t="s">
        <v>28</v>
      </c>
      <c r="E26" s="23">
        <v>1.6</v>
      </c>
      <c r="F26" s="38"/>
      <c r="G26" s="38"/>
      <c r="H26" s="83" t="str">
        <f t="shared" si="1"/>
        <v>-</v>
      </c>
      <c r="I26" s="83" t="str">
        <f t="shared" si="1"/>
        <v>-</v>
      </c>
    </row>
    <row r="27" spans="1:9" ht="14" x14ac:dyDescent="0.25">
      <c r="A27" s="23">
        <v>18</v>
      </c>
      <c r="B27" s="35" t="s">
        <v>243</v>
      </c>
      <c r="C27" s="23" t="s">
        <v>259</v>
      </c>
      <c r="D27" s="35" t="s">
        <v>244</v>
      </c>
      <c r="E27" s="36">
        <v>0.6</v>
      </c>
      <c r="F27" s="39"/>
      <c r="G27" s="38"/>
      <c r="H27" s="83" t="str">
        <f t="shared" si="1"/>
        <v>-</v>
      </c>
      <c r="I27" s="83" t="str">
        <f t="shared" si="1"/>
        <v>-</v>
      </c>
    </row>
    <row r="28" spans="1:9" ht="14" x14ac:dyDescent="0.25">
      <c r="A28" s="37"/>
      <c r="B28" s="34" t="s">
        <v>242</v>
      </c>
      <c r="C28" s="23"/>
      <c r="D28" s="24"/>
      <c r="E28" s="23"/>
      <c r="F28" s="38"/>
      <c r="G28" s="38"/>
      <c r="H28" s="83" t="str">
        <f t="shared" si="1"/>
        <v>-</v>
      </c>
      <c r="I28" s="83" t="str">
        <f t="shared" si="1"/>
        <v>-</v>
      </c>
    </row>
    <row r="29" spans="1:9" ht="14" x14ac:dyDescent="0.25">
      <c r="A29" s="23">
        <v>1</v>
      </c>
      <c r="B29" s="24" t="s">
        <v>40</v>
      </c>
      <c r="C29" s="23" t="s">
        <v>259</v>
      </c>
      <c r="D29" s="24" t="s">
        <v>52</v>
      </c>
      <c r="E29" s="23">
        <v>0.8</v>
      </c>
      <c r="F29" s="38"/>
      <c r="G29" s="38"/>
      <c r="H29" s="83" t="str">
        <f t="shared" si="1"/>
        <v>-</v>
      </c>
      <c r="I29" s="83" t="str">
        <f t="shared" si="1"/>
        <v>-</v>
      </c>
    </row>
    <row r="30" spans="1:9" ht="14" x14ac:dyDescent="0.25">
      <c r="A30" s="23">
        <v>2</v>
      </c>
      <c r="B30" s="24" t="s">
        <v>41</v>
      </c>
      <c r="C30" s="23" t="s">
        <v>259</v>
      </c>
      <c r="D30" s="24" t="s">
        <v>52</v>
      </c>
      <c r="E30" s="23">
        <v>0.9</v>
      </c>
      <c r="F30" s="38"/>
      <c r="G30" s="38"/>
      <c r="H30" s="83" t="str">
        <f t="shared" si="1"/>
        <v>-</v>
      </c>
      <c r="I30" s="83" t="str">
        <f t="shared" si="1"/>
        <v>-</v>
      </c>
    </row>
    <row r="31" spans="1:9" ht="14" x14ac:dyDescent="0.25">
      <c r="A31" s="23">
        <v>3</v>
      </c>
      <c r="B31" s="24" t="s">
        <v>42</v>
      </c>
      <c r="C31" s="23" t="s">
        <v>259</v>
      </c>
      <c r="D31" s="24" t="s">
        <v>53</v>
      </c>
      <c r="E31" s="23">
        <v>2</v>
      </c>
      <c r="F31" s="38"/>
      <c r="G31" s="38"/>
      <c r="H31" s="83" t="str">
        <f t="shared" si="1"/>
        <v>-</v>
      </c>
      <c r="I31" s="83" t="s">
        <v>254</v>
      </c>
    </row>
    <row r="32" spans="1:9" ht="14" x14ac:dyDescent="0.25">
      <c r="A32" s="23">
        <v>4</v>
      </c>
      <c r="B32" s="24" t="s">
        <v>43</v>
      </c>
      <c r="C32" s="23" t="s">
        <v>259</v>
      </c>
      <c r="D32" s="24" t="s">
        <v>55</v>
      </c>
      <c r="E32" s="23">
        <v>5</v>
      </c>
      <c r="F32" s="38"/>
      <c r="G32" s="38"/>
      <c r="H32" s="83" t="s">
        <v>254</v>
      </c>
      <c r="I32" s="83" t="str">
        <f t="shared" si="1"/>
        <v>-</v>
      </c>
    </row>
    <row r="33" spans="1:9" ht="14" x14ac:dyDescent="0.25">
      <c r="A33" s="23">
        <v>5</v>
      </c>
      <c r="B33" s="24" t="s">
        <v>44</v>
      </c>
      <c r="C33" s="23" t="s">
        <v>259</v>
      </c>
      <c r="D33" s="24" t="s">
        <v>52</v>
      </c>
      <c r="E33" s="23">
        <v>1.2</v>
      </c>
      <c r="F33" s="38"/>
      <c r="G33" s="38"/>
      <c r="H33" s="83" t="str">
        <f t="shared" si="1"/>
        <v>-</v>
      </c>
      <c r="I33" s="83" t="str">
        <f t="shared" si="1"/>
        <v>-</v>
      </c>
    </row>
    <row r="34" spans="1:9" ht="14" x14ac:dyDescent="0.25">
      <c r="A34" s="23">
        <v>6</v>
      </c>
      <c r="B34" s="24" t="s">
        <v>45</v>
      </c>
      <c r="C34" s="23" t="s">
        <v>259</v>
      </c>
      <c r="D34" s="24" t="s">
        <v>52</v>
      </c>
      <c r="E34" s="23">
        <v>1.3</v>
      </c>
      <c r="F34" s="38"/>
      <c r="G34" s="38"/>
      <c r="H34" s="83" t="str">
        <f t="shared" si="1"/>
        <v>-</v>
      </c>
      <c r="I34" s="83" t="str">
        <f t="shared" si="1"/>
        <v>-</v>
      </c>
    </row>
    <row r="35" spans="1:9" ht="14" x14ac:dyDescent="0.25">
      <c r="A35" s="23">
        <v>7</v>
      </c>
      <c r="B35" s="24" t="s">
        <v>46</v>
      </c>
      <c r="C35" s="23" t="s">
        <v>259</v>
      </c>
      <c r="D35" s="24" t="s">
        <v>53</v>
      </c>
      <c r="E35" s="23">
        <v>2</v>
      </c>
      <c r="F35" s="38"/>
      <c r="G35" s="38"/>
      <c r="H35" s="83" t="str">
        <f t="shared" si="1"/>
        <v>-</v>
      </c>
      <c r="I35" s="83" t="s">
        <v>254</v>
      </c>
    </row>
    <row r="36" spans="1:9" ht="14" x14ac:dyDescent="0.25">
      <c r="A36" s="23">
        <v>8</v>
      </c>
      <c r="B36" s="24" t="s">
        <v>47</v>
      </c>
      <c r="C36" s="23" t="s">
        <v>259</v>
      </c>
      <c r="D36" s="24" t="s">
        <v>54</v>
      </c>
      <c r="E36" s="23">
        <v>5</v>
      </c>
      <c r="F36" s="38"/>
      <c r="G36" s="38"/>
      <c r="H36" s="83" t="s">
        <v>254</v>
      </c>
      <c r="I36" s="83" t="str">
        <f t="shared" si="1"/>
        <v>-</v>
      </c>
    </row>
    <row r="37" spans="1:9" ht="14" x14ac:dyDescent="0.25">
      <c r="A37" s="23">
        <v>9</v>
      </c>
      <c r="B37" s="24" t="s">
        <v>48</v>
      </c>
      <c r="C37" s="23" t="s">
        <v>259</v>
      </c>
      <c r="D37" s="24" t="s">
        <v>52</v>
      </c>
      <c r="E37" s="23">
        <v>1</v>
      </c>
      <c r="F37" s="38"/>
      <c r="G37" s="38"/>
      <c r="H37" s="83" t="str">
        <f t="shared" si="1"/>
        <v>-</v>
      </c>
      <c r="I37" s="83" t="str">
        <f t="shared" si="1"/>
        <v>-</v>
      </c>
    </row>
    <row r="38" spans="1:9" ht="14" x14ac:dyDescent="0.25">
      <c r="A38" s="23">
        <v>10</v>
      </c>
      <c r="B38" s="24" t="s">
        <v>49</v>
      </c>
      <c r="C38" s="23" t="s">
        <v>259</v>
      </c>
      <c r="D38" s="24" t="s">
        <v>52</v>
      </c>
      <c r="E38" s="23">
        <v>1.2</v>
      </c>
      <c r="F38" s="38"/>
      <c r="G38" s="38"/>
      <c r="H38" s="83" t="str">
        <f t="shared" si="1"/>
        <v>-</v>
      </c>
      <c r="I38" s="83" t="str">
        <f t="shared" si="1"/>
        <v>-</v>
      </c>
    </row>
    <row r="39" spans="1:9" ht="14" x14ac:dyDescent="0.25">
      <c r="A39" s="23">
        <v>11</v>
      </c>
      <c r="B39" s="24" t="s">
        <v>50</v>
      </c>
      <c r="C39" s="23" t="s">
        <v>259</v>
      </c>
      <c r="D39" s="24" t="s">
        <v>53</v>
      </c>
      <c r="E39" s="23">
        <v>2</v>
      </c>
      <c r="F39" s="38"/>
      <c r="G39" s="38"/>
      <c r="H39" s="83" t="str">
        <f t="shared" si="1"/>
        <v>-</v>
      </c>
      <c r="I39" s="83" t="s">
        <v>254</v>
      </c>
    </row>
    <row r="40" spans="1:9" ht="14" x14ac:dyDescent="0.25">
      <c r="A40" s="23">
        <v>12</v>
      </c>
      <c r="B40" s="24" t="s">
        <v>51</v>
      </c>
      <c r="C40" s="23" t="s">
        <v>259</v>
      </c>
      <c r="D40" s="24" t="s">
        <v>55</v>
      </c>
      <c r="E40" s="23">
        <v>5</v>
      </c>
      <c r="F40" s="38"/>
      <c r="G40" s="38"/>
      <c r="H40" s="83" t="s">
        <v>254</v>
      </c>
      <c r="I40" s="83" t="str">
        <f t="shared" si="1"/>
        <v>-</v>
      </c>
    </row>
    <row r="41" spans="1:9" ht="14" x14ac:dyDescent="0.25">
      <c r="A41" s="23">
        <v>13</v>
      </c>
      <c r="B41" s="24" t="s">
        <v>198</v>
      </c>
      <c r="C41" s="23" t="s">
        <v>259</v>
      </c>
      <c r="D41" s="24" t="s">
        <v>199</v>
      </c>
      <c r="E41" s="23">
        <v>0.6</v>
      </c>
      <c r="F41" s="38"/>
      <c r="G41" s="38"/>
      <c r="H41" s="83" t="str">
        <f t="shared" si="1"/>
        <v>-</v>
      </c>
      <c r="I41" s="83" t="str">
        <f t="shared" si="1"/>
        <v>-</v>
      </c>
    </row>
    <row r="42" spans="1:9" ht="14" x14ac:dyDescent="0.25">
      <c r="A42" s="23">
        <v>14</v>
      </c>
      <c r="B42" s="24" t="s">
        <v>50</v>
      </c>
      <c r="C42" s="23" t="s">
        <v>259</v>
      </c>
      <c r="D42" s="24" t="s">
        <v>53</v>
      </c>
      <c r="E42" s="23">
        <v>2</v>
      </c>
      <c r="F42" s="38"/>
      <c r="G42" s="38"/>
      <c r="H42" s="83" t="str">
        <f t="shared" si="1"/>
        <v>-</v>
      </c>
      <c r="I42" s="83" t="s">
        <v>254</v>
      </c>
    </row>
    <row r="43" spans="1:9" ht="14" x14ac:dyDescent="0.25">
      <c r="A43" s="23">
        <v>15</v>
      </c>
      <c r="B43" s="24" t="s">
        <v>51</v>
      </c>
      <c r="C43" s="23" t="s">
        <v>259</v>
      </c>
      <c r="D43" s="24" t="s">
        <v>55</v>
      </c>
      <c r="E43" s="23">
        <v>5</v>
      </c>
      <c r="F43" s="38"/>
      <c r="G43" s="38"/>
      <c r="H43" s="83" t="s">
        <v>254</v>
      </c>
      <c r="I43" s="83" t="str">
        <f t="shared" si="1"/>
        <v>-</v>
      </c>
    </row>
    <row r="44" spans="1:9" ht="14" x14ac:dyDescent="0.25">
      <c r="A44" s="23">
        <v>16</v>
      </c>
      <c r="B44" s="24" t="s">
        <v>198</v>
      </c>
      <c r="C44" s="23" t="s">
        <v>259</v>
      </c>
      <c r="D44" s="24" t="s">
        <v>199</v>
      </c>
      <c r="E44" s="23">
        <v>6</v>
      </c>
      <c r="F44" s="38"/>
      <c r="G44" s="38"/>
      <c r="H44" s="83" t="str">
        <f t="shared" si="1"/>
        <v>-</v>
      </c>
      <c r="I44" s="83" t="str">
        <f t="shared" si="1"/>
        <v>-</v>
      </c>
    </row>
    <row r="45" spans="1:9" ht="14" x14ac:dyDescent="0.25">
      <c r="A45" s="8"/>
      <c r="B45" s="55" t="s">
        <v>255</v>
      </c>
      <c r="C45" s="9"/>
      <c r="D45" s="9"/>
      <c r="E45" s="9"/>
      <c r="F45" s="8"/>
      <c r="H45" s="85">
        <f>SUM(H4:H44)</f>
        <v>0</v>
      </c>
      <c r="I45" s="85">
        <f>SUM(I4:I44)</f>
        <v>0</v>
      </c>
    </row>
    <row r="46" spans="1:9" hidden="1" x14ac:dyDescent="0.25">
      <c r="A46" s="8"/>
      <c r="B46" s="9"/>
      <c r="C46" s="9"/>
      <c r="D46" s="9"/>
      <c r="E46" s="9"/>
      <c r="F46" s="8"/>
    </row>
    <row r="47" spans="1:9" hidden="1" x14ac:dyDescent="0.25">
      <c r="A47" s="8"/>
      <c r="B47" s="9"/>
      <c r="C47" s="9"/>
      <c r="D47" s="9"/>
      <c r="E47" s="9"/>
      <c r="F47" s="8"/>
    </row>
    <row r="48" spans="1:9" hidden="1" x14ac:dyDescent="0.25">
      <c r="A48" s="8"/>
      <c r="B48" s="9"/>
      <c r="C48" s="9"/>
      <c r="D48" s="9"/>
      <c r="E48" s="9"/>
      <c r="F48" s="8"/>
    </row>
    <row r="49" spans="1:6" hidden="1" x14ac:dyDescent="0.25">
      <c r="A49" s="8"/>
      <c r="B49" s="9"/>
      <c r="C49" s="9"/>
      <c r="D49" s="9"/>
      <c r="E49" s="9"/>
      <c r="F49" s="8"/>
    </row>
    <row r="50" spans="1:6" hidden="1" x14ac:dyDescent="0.25">
      <c r="A50" s="8"/>
      <c r="B50" s="9"/>
      <c r="C50" s="9"/>
      <c r="D50" s="10"/>
      <c r="E50" s="9"/>
      <c r="F50" s="8"/>
    </row>
    <row r="51" spans="1:6" hidden="1" x14ac:dyDescent="0.25">
      <c r="A51" s="8"/>
      <c r="B51" s="9"/>
      <c r="C51" s="9"/>
      <c r="D51" s="9"/>
      <c r="E51" s="9"/>
      <c r="F51" s="8"/>
    </row>
    <row r="52" spans="1:6" hidden="1" x14ac:dyDescent="0.25">
      <c r="A52" s="8"/>
      <c r="B52" s="9"/>
      <c r="C52" s="9"/>
      <c r="D52" s="9"/>
      <c r="E52" s="9"/>
      <c r="F52" s="8"/>
    </row>
    <row r="53" spans="1:6" hidden="1" x14ac:dyDescent="0.25">
      <c r="A53" s="8"/>
      <c r="B53" s="9"/>
      <c r="C53" s="9"/>
      <c r="D53" s="9"/>
      <c r="E53" s="9"/>
      <c r="F53" s="8"/>
    </row>
    <row r="54" spans="1:6" hidden="1" x14ac:dyDescent="0.25">
      <c r="A54" s="8"/>
      <c r="B54" s="9"/>
      <c r="C54" s="9"/>
      <c r="D54" s="9"/>
      <c r="E54" s="9"/>
      <c r="F54" s="8"/>
    </row>
    <row r="55" spans="1:6" hidden="1" x14ac:dyDescent="0.25">
      <c r="A55" s="8"/>
      <c r="B55" s="9"/>
      <c r="C55" s="9"/>
      <c r="D55" s="9"/>
      <c r="E55" s="9"/>
      <c r="F55" s="8"/>
    </row>
    <row r="56" spans="1:6" hidden="1" x14ac:dyDescent="0.25">
      <c r="A56" s="8"/>
      <c r="B56" s="9"/>
      <c r="C56" s="9"/>
      <c r="D56" s="9"/>
      <c r="E56" s="9"/>
      <c r="F56" s="8"/>
    </row>
    <row r="57" spans="1:6" hidden="1" x14ac:dyDescent="0.25">
      <c r="A57" s="8"/>
      <c r="B57" s="9"/>
      <c r="C57" s="9"/>
      <c r="D57" s="9"/>
      <c r="E57" s="9"/>
      <c r="F57" s="8"/>
    </row>
    <row r="58" spans="1:6" hidden="1" x14ac:dyDescent="0.25">
      <c r="A58" s="8"/>
      <c r="B58" s="9"/>
      <c r="C58" s="9"/>
      <c r="D58" s="9"/>
      <c r="E58" s="9"/>
      <c r="F58" s="8"/>
    </row>
    <row r="59" spans="1:6" hidden="1" x14ac:dyDescent="0.25">
      <c r="A59" s="8"/>
      <c r="B59" s="9"/>
      <c r="C59" s="9"/>
      <c r="D59" s="9"/>
      <c r="E59" s="9"/>
      <c r="F59" s="8"/>
    </row>
    <row r="60" spans="1:6" hidden="1" x14ac:dyDescent="0.25">
      <c r="A60" s="8"/>
      <c r="B60" s="9"/>
      <c r="C60" s="9"/>
      <c r="D60" s="9"/>
      <c r="E60" s="9"/>
      <c r="F60" s="8"/>
    </row>
    <row r="61" spans="1:6" hidden="1" x14ac:dyDescent="0.25">
      <c r="A61" s="8"/>
      <c r="B61" s="9"/>
      <c r="C61" s="9"/>
      <c r="D61" s="9"/>
      <c r="E61" s="9"/>
      <c r="F61" s="8"/>
    </row>
    <row r="62" spans="1:6" hidden="1" x14ac:dyDescent="0.25">
      <c r="A62" s="8"/>
      <c r="B62" s="9"/>
      <c r="C62" s="9"/>
      <c r="D62" s="9"/>
      <c r="E62" s="9"/>
      <c r="F62" s="8"/>
    </row>
    <row r="63" spans="1:6" hidden="1" x14ac:dyDescent="0.25">
      <c r="A63" s="8"/>
      <c r="B63" s="9"/>
      <c r="C63" s="9"/>
      <c r="D63" s="9"/>
      <c r="E63" s="9"/>
      <c r="F63" s="8"/>
    </row>
    <row r="64" spans="1:6" hidden="1" x14ac:dyDescent="0.25">
      <c r="A64" s="8"/>
      <c r="B64" s="9"/>
      <c r="C64" s="9"/>
      <c r="D64" s="9"/>
      <c r="E64" s="9"/>
      <c r="F64" s="8"/>
    </row>
    <row r="65" spans="1:6" hidden="1" x14ac:dyDescent="0.25">
      <c r="A65" s="8"/>
      <c r="B65" s="9"/>
      <c r="C65" s="9"/>
      <c r="D65" s="9"/>
      <c r="E65" s="9"/>
      <c r="F65" s="8"/>
    </row>
    <row r="66" spans="1:6" hidden="1" x14ac:dyDescent="0.25">
      <c r="A66" s="8"/>
      <c r="B66" s="9"/>
      <c r="C66" s="9"/>
      <c r="D66" s="9"/>
      <c r="E66" s="9"/>
      <c r="F66" s="8"/>
    </row>
    <row r="67" spans="1:6" hidden="1" x14ac:dyDescent="0.25">
      <c r="A67" s="8"/>
      <c r="B67" s="9"/>
      <c r="C67" s="9"/>
      <c r="D67" s="9"/>
      <c r="E67" s="9"/>
      <c r="F67" s="8"/>
    </row>
    <row r="68" spans="1:6" hidden="1" x14ac:dyDescent="0.25">
      <c r="A68" s="8"/>
      <c r="B68" s="9"/>
      <c r="C68" s="9"/>
      <c r="D68" s="9"/>
      <c r="E68" s="9"/>
      <c r="F68" s="8"/>
    </row>
    <row r="69" spans="1:6" hidden="1" x14ac:dyDescent="0.25">
      <c r="A69" s="8"/>
      <c r="B69" s="9"/>
      <c r="C69" s="9"/>
      <c r="D69" s="9"/>
      <c r="E69" s="9"/>
      <c r="F69" s="8"/>
    </row>
    <row r="70" spans="1:6" hidden="1" x14ac:dyDescent="0.25">
      <c r="A70" s="8"/>
      <c r="B70" s="9"/>
      <c r="C70" s="9"/>
      <c r="D70" s="9"/>
      <c r="E70" s="9"/>
      <c r="F70" s="8"/>
    </row>
    <row r="71" spans="1:6" hidden="1" x14ac:dyDescent="0.25">
      <c r="A71" s="8"/>
      <c r="B71" s="9"/>
      <c r="C71" s="9"/>
      <c r="D71" s="9"/>
      <c r="E71" s="9"/>
      <c r="F71" s="8"/>
    </row>
    <row r="72" spans="1:6" hidden="1" x14ac:dyDescent="0.25">
      <c r="A72" s="8"/>
      <c r="B72" s="9"/>
      <c r="C72" s="9"/>
      <c r="D72" s="9"/>
      <c r="E72" s="9"/>
      <c r="F72" s="8"/>
    </row>
    <row r="73" spans="1:6" hidden="1" x14ac:dyDescent="0.25">
      <c r="A73" s="8"/>
      <c r="B73" s="9"/>
      <c r="C73" s="9"/>
      <c r="D73" s="9"/>
      <c r="E73" s="9"/>
      <c r="F73" s="8"/>
    </row>
    <row r="74" spans="1:6" hidden="1" x14ac:dyDescent="0.25">
      <c r="A74" s="8"/>
      <c r="B74" s="9"/>
      <c r="C74" s="9"/>
      <c r="D74" s="9"/>
      <c r="E74" s="9"/>
      <c r="F74" s="8"/>
    </row>
    <row r="75" spans="1:6" hidden="1" x14ac:dyDescent="0.25">
      <c r="A75" s="8"/>
      <c r="B75" s="9"/>
      <c r="C75" s="9"/>
      <c r="D75" s="9"/>
      <c r="E75" s="9"/>
      <c r="F75" s="8"/>
    </row>
    <row r="76" spans="1:6" hidden="1" x14ac:dyDescent="0.25">
      <c r="A76" s="8"/>
      <c r="B76" s="9"/>
      <c r="C76" s="9"/>
      <c r="D76" s="9"/>
      <c r="E76" s="9"/>
      <c r="F76" s="8"/>
    </row>
    <row r="77" spans="1:6" hidden="1" x14ac:dyDescent="0.25">
      <c r="A77" s="8"/>
      <c r="B77" s="9"/>
      <c r="C77" s="9"/>
      <c r="D77" s="9"/>
      <c r="E77" s="9"/>
      <c r="F77" s="8"/>
    </row>
    <row r="78" spans="1:6" hidden="1" x14ac:dyDescent="0.25">
      <c r="A78" s="8"/>
      <c r="B78" s="9"/>
      <c r="C78" s="9"/>
      <c r="D78" s="9"/>
      <c r="E78" s="9"/>
      <c r="F78" s="8"/>
    </row>
    <row r="79" spans="1:6" hidden="1" x14ac:dyDescent="0.25">
      <c r="A79" s="8"/>
      <c r="B79" s="9"/>
      <c r="C79" s="9"/>
      <c r="D79" s="9"/>
      <c r="E79" s="9"/>
      <c r="F79" s="8"/>
    </row>
    <row r="80" spans="1:6" hidden="1" x14ac:dyDescent="0.25">
      <c r="A80" s="8"/>
      <c r="B80" s="9"/>
      <c r="C80" s="9"/>
      <c r="D80" s="9"/>
      <c r="E80" s="9"/>
      <c r="F80" s="8"/>
    </row>
    <row r="81" spans="1:6" hidden="1" x14ac:dyDescent="0.25">
      <c r="A81" s="8"/>
      <c r="B81" s="9"/>
      <c r="C81" s="9"/>
      <c r="D81" s="9"/>
      <c r="E81" s="9"/>
      <c r="F81" s="8"/>
    </row>
    <row r="82" spans="1:6" hidden="1" x14ac:dyDescent="0.25">
      <c r="A82" s="8"/>
      <c r="B82" s="9"/>
      <c r="C82" s="9"/>
      <c r="D82" s="9"/>
      <c r="E82" s="9"/>
      <c r="F82" s="8"/>
    </row>
    <row r="83" spans="1:6" hidden="1" x14ac:dyDescent="0.25">
      <c r="A83" s="8"/>
      <c r="B83" s="9"/>
      <c r="C83" s="9"/>
      <c r="D83" s="9"/>
      <c r="E83" s="9"/>
      <c r="F83" s="8"/>
    </row>
    <row r="84" spans="1:6" hidden="1" x14ac:dyDescent="0.25">
      <c r="A84" s="8"/>
      <c r="B84" s="9"/>
      <c r="C84" s="9"/>
      <c r="D84" s="9"/>
      <c r="E84" s="9"/>
      <c r="F84" s="8"/>
    </row>
    <row r="85" spans="1:6" hidden="1" x14ac:dyDescent="0.25">
      <c r="A85" s="8"/>
      <c r="B85" s="9"/>
      <c r="C85" s="9"/>
      <c r="D85" s="9"/>
      <c r="E85" s="9"/>
      <c r="F85" s="8"/>
    </row>
    <row r="86" spans="1:6" hidden="1" x14ac:dyDescent="0.25">
      <c r="A86" s="8"/>
      <c r="B86" s="9"/>
      <c r="C86" s="9"/>
      <c r="D86" s="9"/>
      <c r="E86" s="9"/>
      <c r="F86" s="8"/>
    </row>
    <row r="87" spans="1:6" hidden="1" x14ac:dyDescent="0.25">
      <c r="A87" s="8"/>
      <c r="B87" s="9"/>
      <c r="C87" s="9"/>
      <c r="D87" s="9"/>
      <c r="E87" s="9"/>
      <c r="F87" s="8"/>
    </row>
    <row r="88" spans="1:6" hidden="1" x14ac:dyDescent="0.25">
      <c r="A88" s="8"/>
      <c r="B88" s="9"/>
      <c r="C88" s="9"/>
      <c r="D88" s="9"/>
      <c r="E88" s="9"/>
      <c r="F88" s="8"/>
    </row>
    <row r="89" spans="1:6" hidden="1" x14ac:dyDescent="0.25">
      <c r="A89" s="8"/>
      <c r="B89" s="9"/>
      <c r="C89" s="9"/>
      <c r="D89" s="9"/>
      <c r="E89" s="9"/>
      <c r="F89" s="8"/>
    </row>
  </sheetData>
  <sheetProtection algorithmName="SHA-512" hashValue="vbLFOByIiFG/4LMQsdCdjLmvNOE/IwcARjWnmrwguezXnGfGvrsj/KlGIiZnILJ4kpuAcbx6cH+OkbS47CgQDg==" saltValue="jFqyv9dIvc8N9zaljnyhcw==" spinCount="100000" sheet="1" objects="1" scenarios="1"/>
  <mergeCells count="9">
    <mergeCell ref="B2:B3"/>
    <mergeCell ref="A2:A3"/>
    <mergeCell ref="A1:I1"/>
    <mergeCell ref="C2:C3"/>
    <mergeCell ref="G2:G3"/>
    <mergeCell ref="H2:I2"/>
    <mergeCell ref="F2:F3"/>
    <mergeCell ref="E2:E3"/>
    <mergeCell ref="D2:D3"/>
  </mergeCells>
  <phoneticPr fontId="0" type="noConversion"/>
  <pageMargins left="0.23622047244094491" right="0.23622047244094491" top="0" bottom="0" header="0.51181102362204722" footer="0.51181102362204722"/>
  <pageSetup paperSize="9" orientation="landscape" r:id="rId1"/>
  <headerFooter alignWithMargins="0">
    <oddFooter>&amp;RLabour Calculator by civilverse.org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showGridLines="0" zoomScaleNormal="100" zoomScaleSheetLayoutView="100" workbookViewId="0">
      <selection activeCell="A2" sqref="A2:A3"/>
    </sheetView>
  </sheetViews>
  <sheetFormatPr defaultColWidth="0" defaultRowHeight="12.5" zeroHeight="1" x14ac:dyDescent="0.25"/>
  <cols>
    <col min="1" max="1" width="9.1796875" style="42" customWidth="1"/>
    <col min="2" max="2" width="15" customWidth="1"/>
    <col min="3" max="3" width="26.7265625" bestFit="1" customWidth="1"/>
    <col min="4" max="4" width="14.7265625" style="42" customWidth="1"/>
    <col min="5" max="5" width="19.7265625" hidden="1" customWidth="1"/>
    <col min="6" max="6" width="13" hidden="1" customWidth="1"/>
    <col min="7" max="7" width="16.453125" customWidth="1"/>
    <col min="8" max="8" width="15.54296875" customWidth="1"/>
    <col min="9" max="10" width="17.26953125" customWidth="1"/>
    <col min="11" max="16384" width="8.7265625" hidden="1"/>
  </cols>
  <sheetData>
    <row r="1" spans="1:10" ht="41.25" customHeight="1" thickBot="1" x14ac:dyDescent="0.3">
      <c r="A1" s="78" t="s">
        <v>299</v>
      </c>
      <c r="B1" s="79"/>
      <c r="C1" s="79"/>
      <c r="D1" s="79"/>
      <c r="E1" s="79"/>
      <c r="F1" s="79"/>
      <c r="G1" s="79"/>
      <c r="H1" s="79"/>
      <c r="I1" s="80"/>
      <c r="J1" s="81"/>
    </row>
    <row r="2" spans="1:10" ht="22" customHeight="1" x14ac:dyDescent="0.25">
      <c r="A2" s="76" t="s">
        <v>284</v>
      </c>
      <c r="B2" s="76" t="s">
        <v>285</v>
      </c>
      <c r="C2" s="76" t="s">
        <v>238</v>
      </c>
      <c r="D2" s="76" t="s">
        <v>257</v>
      </c>
      <c r="E2" s="76" t="s">
        <v>248</v>
      </c>
      <c r="F2" s="76" t="s">
        <v>252</v>
      </c>
      <c r="G2" s="76" t="s">
        <v>253</v>
      </c>
      <c r="H2" s="76" t="s">
        <v>256</v>
      </c>
      <c r="I2" s="77" t="s">
        <v>249</v>
      </c>
      <c r="J2" s="77"/>
    </row>
    <row r="3" spans="1:10" ht="22" customHeight="1" x14ac:dyDescent="0.25">
      <c r="A3" s="77"/>
      <c r="B3" s="77"/>
      <c r="C3" s="77"/>
      <c r="D3" s="77"/>
      <c r="E3" s="77"/>
      <c r="F3" s="77"/>
      <c r="G3" s="77"/>
      <c r="H3" s="77"/>
      <c r="I3" s="51" t="s">
        <v>265</v>
      </c>
      <c r="J3" s="51" t="s">
        <v>251</v>
      </c>
    </row>
    <row r="4" spans="1:10" ht="22" customHeight="1" x14ac:dyDescent="0.25">
      <c r="A4" s="50">
        <v>1</v>
      </c>
      <c r="B4" s="52" t="s">
        <v>233</v>
      </c>
      <c r="C4" s="53" t="s">
        <v>275</v>
      </c>
      <c r="D4" s="50" t="s">
        <v>259</v>
      </c>
      <c r="E4" s="50" t="s">
        <v>239</v>
      </c>
      <c r="F4" s="50">
        <v>1.4</v>
      </c>
      <c r="G4" s="38"/>
      <c r="H4" s="38"/>
      <c r="I4" s="83" t="str">
        <f>IFERROR($G4/($F4*$H4)*1,"-")</f>
        <v>-</v>
      </c>
      <c r="J4" s="83" t="str">
        <f>IFERROR($G4/($F4*$H4)*1,"-")</f>
        <v>-</v>
      </c>
    </row>
    <row r="5" spans="1:10" ht="22" customHeight="1" x14ac:dyDescent="0.25">
      <c r="A5" s="50">
        <v>2</v>
      </c>
      <c r="B5" s="52" t="s">
        <v>233</v>
      </c>
      <c r="C5" s="53" t="s">
        <v>276</v>
      </c>
      <c r="D5" s="50" t="s">
        <v>259</v>
      </c>
      <c r="E5" s="50" t="s">
        <v>286</v>
      </c>
      <c r="F5" s="50">
        <v>1</v>
      </c>
      <c r="G5" s="38"/>
      <c r="H5" s="38"/>
      <c r="I5" s="83" t="str">
        <f>IFERROR($G5/($F5*$H5)*2,"-")</f>
        <v>-</v>
      </c>
      <c r="J5" s="83" t="str">
        <f t="shared" ref="I5:J12" si="0">IFERROR($G5/($F5*$H5)*1,"-")</f>
        <v>-</v>
      </c>
    </row>
    <row r="6" spans="1:10" ht="22" customHeight="1" x14ac:dyDescent="0.25">
      <c r="A6" s="50">
        <v>3</v>
      </c>
      <c r="B6" s="52" t="s">
        <v>234</v>
      </c>
      <c r="C6" s="53" t="s">
        <v>277</v>
      </c>
      <c r="D6" s="50" t="s">
        <v>259</v>
      </c>
      <c r="E6" s="50" t="s">
        <v>239</v>
      </c>
      <c r="F6" s="50">
        <v>2.2999999999999998</v>
      </c>
      <c r="G6" s="38"/>
      <c r="H6" s="38"/>
      <c r="I6" s="83" t="str">
        <f t="shared" si="0"/>
        <v>-</v>
      </c>
      <c r="J6" s="83" t="str">
        <f t="shared" si="0"/>
        <v>-</v>
      </c>
    </row>
    <row r="7" spans="1:10" ht="22" customHeight="1" x14ac:dyDescent="0.25">
      <c r="A7" s="50">
        <v>4</v>
      </c>
      <c r="B7" s="52" t="s">
        <v>235</v>
      </c>
      <c r="C7" s="53" t="s">
        <v>278</v>
      </c>
      <c r="D7" s="50" t="s">
        <v>259</v>
      </c>
      <c r="E7" s="50" t="s">
        <v>240</v>
      </c>
      <c r="F7" s="50">
        <v>1</v>
      </c>
      <c r="G7" s="38"/>
      <c r="H7" s="38"/>
      <c r="I7" s="83" t="str">
        <f t="shared" si="0"/>
        <v>-</v>
      </c>
      <c r="J7" s="83" t="str">
        <f t="shared" si="0"/>
        <v>-</v>
      </c>
    </row>
    <row r="8" spans="1:10" ht="22" customHeight="1" x14ac:dyDescent="0.25">
      <c r="A8" s="50">
        <v>5</v>
      </c>
      <c r="B8" s="52" t="s">
        <v>236</v>
      </c>
      <c r="C8" s="53" t="s">
        <v>279</v>
      </c>
      <c r="D8" s="50" t="s">
        <v>259</v>
      </c>
      <c r="E8" s="50" t="s">
        <v>241</v>
      </c>
      <c r="F8" s="50">
        <v>0.6</v>
      </c>
      <c r="G8" s="38"/>
      <c r="H8" s="38"/>
      <c r="I8" s="83" t="str">
        <f>IFERROR($G8/($F8*$H8)*2,"-")</f>
        <v>-</v>
      </c>
      <c r="J8" s="83" t="str">
        <f t="shared" si="0"/>
        <v>-</v>
      </c>
    </row>
    <row r="9" spans="1:10" ht="22" customHeight="1" x14ac:dyDescent="0.25">
      <c r="A9" s="50">
        <v>6</v>
      </c>
      <c r="B9" s="52" t="s">
        <v>233</v>
      </c>
      <c r="C9" s="53" t="s">
        <v>280</v>
      </c>
      <c r="D9" s="50" t="s">
        <v>259</v>
      </c>
      <c r="E9" s="50" t="s">
        <v>241</v>
      </c>
      <c r="F9" s="50">
        <v>0.5</v>
      </c>
      <c r="G9" s="38"/>
      <c r="H9" s="38"/>
      <c r="I9" s="83" t="str">
        <f>IFERROR($G9/($F9*$H9)*2,"-")</f>
        <v>-</v>
      </c>
      <c r="J9" s="83" t="str">
        <f t="shared" si="0"/>
        <v>-</v>
      </c>
    </row>
    <row r="10" spans="1:10" ht="22" customHeight="1" x14ac:dyDescent="0.25">
      <c r="A10" s="50">
        <v>7</v>
      </c>
      <c r="B10" s="52" t="s">
        <v>237</v>
      </c>
      <c r="C10" s="53" t="s">
        <v>281</v>
      </c>
      <c r="D10" s="50" t="s">
        <v>259</v>
      </c>
      <c r="E10" s="50" t="s">
        <v>239</v>
      </c>
      <c r="F10" s="50">
        <v>0.85</v>
      </c>
      <c r="G10" s="38"/>
      <c r="H10" s="38"/>
      <c r="I10" s="83" t="str">
        <f t="shared" si="0"/>
        <v>-</v>
      </c>
      <c r="J10" s="83" t="str">
        <f t="shared" si="0"/>
        <v>-</v>
      </c>
    </row>
    <row r="11" spans="1:10" ht="22" customHeight="1" x14ac:dyDescent="0.25">
      <c r="A11" s="50">
        <v>8</v>
      </c>
      <c r="B11" s="52" t="s">
        <v>236</v>
      </c>
      <c r="C11" s="53" t="s">
        <v>282</v>
      </c>
      <c r="D11" s="50" t="s">
        <v>259</v>
      </c>
      <c r="E11" s="50" t="s">
        <v>239</v>
      </c>
      <c r="F11" s="50">
        <v>1.45</v>
      </c>
      <c r="G11" s="38"/>
      <c r="H11" s="38"/>
      <c r="I11" s="83" t="str">
        <f t="shared" si="0"/>
        <v>-</v>
      </c>
      <c r="J11" s="83" t="str">
        <f t="shared" si="0"/>
        <v>-</v>
      </c>
    </row>
    <row r="12" spans="1:10" ht="22" customHeight="1" x14ac:dyDescent="0.25">
      <c r="A12" s="50">
        <v>9</v>
      </c>
      <c r="B12" s="52" t="s">
        <v>233</v>
      </c>
      <c r="C12" s="53" t="s">
        <v>283</v>
      </c>
      <c r="D12" s="50" t="s">
        <v>259</v>
      </c>
      <c r="E12" s="50" t="s">
        <v>241</v>
      </c>
      <c r="F12" s="50">
        <v>0.7</v>
      </c>
      <c r="G12" s="38"/>
      <c r="H12" s="38"/>
      <c r="I12" s="83" t="str">
        <f>IFERROR($G12/($F12*$H12)*2,"-")</f>
        <v>-</v>
      </c>
      <c r="J12" s="83" t="str">
        <f t="shared" si="0"/>
        <v>-</v>
      </c>
    </row>
    <row r="13" spans="1:10" ht="15" customHeight="1" x14ac:dyDescent="0.3">
      <c r="B13" s="3"/>
      <c r="C13" s="54" t="s">
        <v>255</v>
      </c>
      <c r="D13" s="5"/>
      <c r="E13" s="3"/>
      <c r="F13" s="3"/>
      <c r="G13" s="5"/>
      <c r="H13" s="5"/>
      <c r="I13" s="85">
        <f>SUM(I4:I12)</f>
        <v>0</v>
      </c>
      <c r="J13" s="85">
        <f>SUM(J4:J12)</f>
        <v>0</v>
      </c>
    </row>
    <row r="14" spans="1:10" ht="15" hidden="1" customHeight="1" x14ac:dyDescent="0.25">
      <c r="B14" s="3"/>
      <c r="C14" s="6"/>
      <c r="D14" s="49"/>
      <c r="E14" s="3"/>
      <c r="F14" s="3"/>
      <c r="G14" s="5"/>
      <c r="H14" s="5"/>
    </row>
    <row r="15" spans="1:10" ht="15" hidden="1" customHeight="1" x14ac:dyDescent="0.25">
      <c r="B15" s="3"/>
      <c r="C15" s="3"/>
      <c r="D15" s="5"/>
      <c r="E15" s="3"/>
      <c r="F15" s="3"/>
      <c r="G15" s="4"/>
      <c r="H15" s="5"/>
    </row>
    <row r="16" spans="1:10" ht="15" hidden="1" customHeight="1" x14ac:dyDescent="0.25">
      <c r="B16" s="3"/>
      <c r="C16" s="3"/>
      <c r="D16" s="5"/>
      <c r="E16" s="3"/>
      <c r="F16" s="3"/>
      <c r="G16" s="5"/>
      <c r="H16" s="5"/>
    </row>
    <row r="17" spans="2:8" ht="15" hidden="1" customHeight="1" x14ac:dyDescent="0.25">
      <c r="B17" s="3"/>
      <c r="C17" s="3"/>
      <c r="D17" s="5"/>
      <c r="E17" s="3"/>
      <c r="F17" s="3"/>
      <c r="G17" s="5"/>
      <c r="H17" s="5"/>
    </row>
    <row r="18" spans="2:8" ht="15" hidden="1" customHeight="1" x14ac:dyDescent="0.25">
      <c r="B18" s="3"/>
      <c r="C18" s="3"/>
      <c r="D18" s="5"/>
      <c r="E18" s="3"/>
      <c r="F18" s="3"/>
      <c r="G18" s="5"/>
      <c r="H18" s="5"/>
    </row>
    <row r="19" spans="2:8" ht="15" hidden="1" customHeight="1" x14ac:dyDescent="0.25">
      <c r="B19" s="3"/>
      <c r="C19" s="3"/>
      <c r="D19" s="5"/>
      <c r="E19" s="3"/>
      <c r="F19" s="3"/>
      <c r="G19" s="3"/>
      <c r="H19" s="5"/>
    </row>
    <row r="20" spans="2:8" ht="15" hidden="1" customHeight="1" x14ac:dyDescent="0.25"/>
    <row r="21" spans="2:8" ht="15" hidden="1" customHeight="1" x14ac:dyDescent="0.25"/>
    <row r="22" spans="2:8" ht="15" hidden="1" customHeight="1" x14ac:dyDescent="0.25"/>
    <row r="23" spans="2:8" ht="15" hidden="1" customHeight="1" x14ac:dyDescent="0.25"/>
  </sheetData>
  <sheetProtection algorithmName="SHA-512" hashValue="GfYgQjqy5E4NTXOobMwEQdzUxsc+V6p4uglVJk63SVYJWCwKVRqhJguCJPGznj6zfwbBK4ncxniyfvSAi3mVUg==" saltValue="g6ntDBQqTZXGXBMywhQZyw==" spinCount="100000" sheet="1"/>
  <mergeCells count="10">
    <mergeCell ref="G2:G3"/>
    <mergeCell ref="H2:H3"/>
    <mergeCell ref="I2:J2"/>
    <mergeCell ref="A2:A3"/>
    <mergeCell ref="A1:J1"/>
    <mergeCell ref="B2:B3"/>
    <mergeCell ref="C2:C3"/>
    <mergeCell ref="D2:D3"/>
    <mergeCell ref="E2:E3"/>
    <mergeCell ref="F2:F3"/>
  </mergeCells>
  <phoneticPr fontId="0" type="noConversion"/>
  <pageMargins left="1.4960629921259843" right="1.4960629921259843" top="0.74803149606299213" bottom="0.74803149606299213" header="0.51181102362204722" footer="0.51181102362204722"/>
  <pageSetup paperSize="9" scale="68" orientation="landscape" r:id="rId1"/>
  <headerFooter alignWithMargins="0">
    <oddFooter>&amp;RLabour Calculator by civilverse.org</oddFooter>
  </headerFooter>
  <ignoredErrors>
    <ignoredError sqref="I5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Carpentry</vt:lpstr>
      <vt:lpstr>Masonry</vt:lpstr>
      <vt:lpstr>Concreting</vt:lpstr>
      <vt:lpstr>Reinforcement</vt:lpstr>
      <vt:lpstr>Block work-Plaster</vt:lpstr>
      <vt:lpstr>Tiling</vt:lpstr>
      <vt:lpstr>Carpentry!Print_Area</vt:lpstr>
      <vt:lpstr>Concreting!Print_Area</vt:lpstr>
      <vt:lpstr>Reinforcement!Print_Area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shazeb</cp:lastModifiedBy>
  <cp:lastPrinted>2014-09-10T06:51:42Z</cp:lastPrinted>
  <dcterms:created xsi:type="dcterms:W3CDTF">1996-10-14T23:33:28Z</dcterms:created>
  <dcterms:modified xsi:type="dcterms:W3CDTF">2021-07-05T10:50:09Z</dcterms:modified>
</cp:coreProperties>
</file>